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АИП 2016 (для постановления)" sheetId="1" r:id="rId1"/>
  </sheets>
  <definedNames>
    <definedName name="_xlnm.Print_Titles" localSheetId="0">'АИП 2016 (для постановления)'!$7:$7</definedName>
  </definedNames>
  <calcPr fullCalcOnLoad="1"/>
</workbook>
</file>

<file path=xl/sharedStrings.xml><?xml version="1.0" encoding="utf-8"?>
<sst xmlns="http://schemas.openxmlformats.org/spreadsheetml/2006/main" count="320" uniqueCount="271">
  <si>
    <t>№п/п</t>
  </si>
  <si>
    <t>Наименование работ  и объектов</t>
  </si>
  <si>
    <t>21</t>
  </si>
  <si>
    <t>22</t>
  </si>
  <si>
    <t>30</t>
  </si>
  <si>
    <t>31</t>
  </si>
  <si>
    <t>32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</si>
  <si>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</si>
  <si>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</si>
  <si>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</si>
  <si>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</si>
  <si>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</si>
  <si>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</si>
  <si>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</si>
  <si>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</si>
  <si>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</si>
  <si>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</si>
  <si>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</si>
  <si>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</si>
  <si>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</si>
  <si>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23</t>
  </si>
  <si>
    <t>48</t>
  </si>
  <si>
    <t>24</t>
  </si>
  <si>
    <t>за счет дорожного фонда</t>
  </si>
  <si>
    <t>ул.Лермонтова</t>
  </si>
  <si>
    <t>ул. Ленина</t>
  </si>
  <si>
    <t>ул. М. Расковой</t>
  </si>
  <si>
    <t>ул. Московская</t>
  </si>
  <si>
    <t>ул. Вокзальная</t>
  </si>
  <si>
    <t>ул. Пограничная</t>
  </si>
  <si>
    <t>за счет инвестиционной программы</t>
  </si>
  <si>
    <t>ул. Октябрьская</t>
  </si>
  <si>
    <t>ул.Садовая</t>
  </si>
  <si>
    <t>ул.Сибирякова</t>
  </si>
  <si>
    <t>пер. 1-й Садовый</t>
  </si>
  <si>
    <t>ул. Победы</t>
  </si>
  <si>
    <t>ул.Лесопарковая</t>
  </si>
  <si>
    <t>ул.Володарского</t>
  </si>
  <si>
    <t>ул.Потемкина</t>
  </si>
  <si>
    <t>выезд с ул. Крылова на Железнодорожную</t>
  </si>
  <si>
    <t>2.4</t>
  </si>
  <si>
    <t>2.5</t>
  </si>
  <si>
    <t>2.19</t>
  </si>
  <si>
    <t>2.20</t>
  </si>
  <si>
    <t>1.1</t>
  </si>
  <si>
    <t>1.6</t>
  </si>
  <si>
    <t>2.9</t>
  </si>
  <si>
    <t>2.13</t>
  </si>
  <si>
    <t>2.21</t>
  </si>
  <si>
    <t>2.18</t>
  </si>
  <si>
    <t>4.8</t>
  </si>
  <si>
    <t>4.9</t>
  </si>
  <si>
    <t>4.11</t>
  </si>
  <si>
    <t>4.12</t>
  </si>
  <si>
    <t>4.14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</si>
  <si>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</si>
  <si>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</si>
  <si>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</si>
  <si>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</si>
  <si>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</si>
  <si>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</si>
  <si>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</si>
  <si>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</si>
  <si>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</si>
  <si>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</si>
  <si>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</si>
  <si>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</si>
  <si>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</si>
  <si>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</si>
  <si>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</si>
  <si>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</si>
  <si>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</si>
  <si>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</si>
  <si>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</si>
  <si>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</si>
  <si>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</si>
  <si>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</si>
  <si>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</si>
  <si>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</si>
  <si>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</si>
  <si>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</si>
  <si>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</si>
  <si>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</si>
  <si>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</si>
  <si>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</si>
  <si>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</si>
  <si>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</si>
  <si>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</si>
  <si>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</si>
  <si>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</si>
  <si>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</si>
  <si>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</si>
  <si>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</si>
  <si>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</si>
  <si>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</si>
  <si>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78</t>
  </si>
  <si>
    <t>3.1</t>
  </si>
  <si>
    <t>3.2</t>
  </si>
  <si>
    <t>3.3</t>
  </si>
  <si>
    <t>3.5</t>
  </si>
  <si>
    <t>3.9</t>
  </si>
  <si>
    <t>3.10</t>
  </si>
  <si>
    <t>3.4</t>
  </si>
  <si>
    <t>ул. Бровцева</t>
  </si>
  <si>
    <t>3.6</t>
  </si>
  <si>
    <t>3.7</t>
  </si>
  <si>
    <t>3.11</t>
  </si>
  <si>
    <t>3.8</t>
  </si>
  <si>
    <t>3.12</t>
  </si>
  <si>
    <t>3.13</t>
  </si>
  <si>
    <t>3.14</t>
  </si>
  <si>
    <t>3.18</t>
  </si>
  <si>
    <t>3.15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</si>
  <si>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</si>
  <si>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</si>
  <si>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</si>
  <si>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</si>
  <si>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</si>
  <si>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</si>
  <si>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</si>
  <si>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</si>
  <si>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</si>
  <si>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</si>
  <si>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6</t>
  </si>
  <si>
    <t>Прокладка теплотрассы по ул.Ленина,1</t>
  </si>
  <si>
    <t>Освещение стадиона</t>
  </si>
  <si>
    <t>Выполнение работ по устройству тротуара на аллее Дружбы в г.Зеленоградске Калининградской области</t>
  </si>
  <si>
    <t>Выполнение работ по устройству фильтрующего колодца и ремонт водопровода на променаде в г. Зеленоградске Калининградской области</t>
  </si>
  <si>
    <t xml:space="preserve">  </t>
  </si>
  <si>
    <t>Прокладка тепловых сетей с устройством тепловых пунктов в г.Зеленоградске</t>
  </si>
  <si>
    <t>127(в АИП 1.2)</t>
  </si>
  <si>
    <t>80(в АИП 1.3)</t>
  </si>
  <si>
    <t>82(в АИП п.1.4 сумма в АИПдругая)</t>
  </si>
  <si>
    <t xml:space="preserve"> </t>
  </si>
  <si>
    <t>91( в АИП п.2.1 сумма в АИП другая)</t>
  </si>
  <si>
    <t>57( в АИП 4.4 суммы другие)</t>
  </si>
  <si>
    <t>Установка мемориальных плит на памятнике в пос.Романово</t>
  </si>
  <si>
    <t>Устройство уличного освещения в пос.Красноторовка</t>
  </si>
  <si>
    <t>Устройство автомобильной парковки возле административного здания по ул.Курортный пр.15</t>
  </si>
  <si>
    <t>Монтаж уличного освещения по ул.Крымской в г.Зеленоградске</t>
  </si>
  <si>
    <t>АИП без номера</t>
  </si>
  <si>
    <t>федерального бюджета</t>
  </si>
  <si>
    <t>муниципального бюджета</t>
  </si>
  <si>
    <t>№ в       ОИП или АИП</t>
  </si>
  <si>
    <t>ИТОГО РЕМОНТ ДОРОГ</t>
  </si>
  <si>
    <t>Ремонт центрального входа в музей</t>
  </si>
  <si>
    <t>Разработка ПСД на газоснабжения генераторной здания детского сада п.Грачевка</t>
  </si>
  <si>
    <t>Приобретение светильников</t>
  </si>
  <si>
    <t>Ремонт покрытия площадки "Роза ветров" и установка декоративных форм ул.Тургенева</t>
  </si>
  <si>
    <t>Выполнение работ по освещению пешеходных дорожек в районе ул. Крымская, ул. Толстого (район кафе "Круиз" и "У нептуна"</t>
  </si>
  <si>
    <t>Монтаж уличного освещения на пер. Октябрьская, и в районе кафе "Веранда" в г. Зеленоградске</t>
  </si>
  <si>
    <t>Реконструкция системы тепплоснабжения на 3 этаже административного здания по ул.Крымской</t>
  </si>
  <si>
    <t>ИТОГО по ОИП</t>
  </si>
  <si>
    <t>8</t>
  </si>
  <si>
    <t>39</t>
  </si>
  <si>
    <t>90</t>
  </si>
  <si>
    <t>91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</si>
  <si>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</si>
  <si>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</si>
  <si>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</si>
  <si>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</si>
  <si>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</si>
  <si>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</si>
  <si>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</si>
  <si>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</si>
  <si>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</si>
  <si>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</si>
  <si>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</si>
  <si>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</si>
  <si>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Инженерно-изыскательные, геологические и экологические работы по объекту "Газоснабжение блок-модульной котельной МОУ СОШ по ул. Школьной п. Романово"ППКО №355 от 25.07.2016г.</t>
  </si>
  <si>
    <t xml:space="preserve">Оплата за дорожные знаки </t>
  </si>
  <si>
    <t>Ремонт дорожного покрытия и благоустройство территорий по ул.Взморья в пос.Лесной (ППКО от 25.07.2016 № 375</t>
  </si>
  <si>
    <t>Ремонт МКД 2016 краткосрочный план Пост № 593 от 26.10.2015(в ред 320от 23.07.2016) суммы по договорам</t>
  </si>
  <si>
    <t>ФЦП "Развитие Калининградской области на период до 2020года" межпоселковый газопровод от АГРС г.Зеленоградска к поселкам Холмы, Безымянка, Надеждино-Луговское и к индустриальному парку "Храброво" (переходящий объект 2015-2016) Пост. Правительства КО № 101</t>
  </si>
  <si>
    <t>Итого по ФЦП</t>
  </si>
  <si>
    <t xml:space="preserve">ПРОГРАММА КОНКРЕТНЫХ ДЕЛ  </t>
  </si>
  <si>
    <t>ОБЪЕКТЫ ОБЛАСТНОЙ ИНВЕСТИЦИОННОЙ ПРОГРАММЫ</t>
  </si>
  <si>
    <t xml:space="preserve">ОБЪЕКТЫ ФЕДЕРАЛЬНОЙ ЦЕЛЕВОЙ ПРОГРАММЫ </t>
  </si>
  <si>
    <t>ИТОГО ПО ПКД</t>
  </si>
  <si>
    <t xml:space="preserve">Ремонт грунтовых покрытий дорог в сельских населенных пунках </t>
  </si>
  <si>
    <t xml:space="preserve">Реконструкция улицы Курортный проспект в г.Зеленоградске </t>
  </si>
  <si>
    <t>ПРОЧИЕ ОБЪЕКТЫ</t>
  </si>
  <si>
    <t>ИТОГО ПО ПРОЧИМ ОБЪЕКТАМ</t>
  </si>
  <si>
    <t>Красткосрочный план  ЦП КО "Проведение капитального ремонта многоквартирных домов" в 2016  г.</t>
  </si>
  <si>
    <t>ИТОГО ПО МКД</t>
  </si>
  <si>
    <t>ИТОГО ПО АИП</t>
  </si>
  <si>
    <t>4</t>
  </si>
  <si>
    <t>5</t>
  </si>
  <si>
    <t>25</t>
  </si>
  <si>
    <t>26</t>
  </si>
  <si>
    <t>27</t>
  </si>
  <si>
    <t>28</t>
  </si>
  <si>
    <t>29</t>
  </si>
  <si>
    <t>33</t>
  </si>
  <si>
    <t>РЕМОНТ ДОРОГ, ТРОТУАРОВ</t>
  </si>
  <si>
    <t>94</t>
  </si>
  <si>
    <t>Капитальный ремонт дорожного покрытия по ул. Тургенева в городе Зеленоградске</t>
  </si>
  <si>
    <t>Разработка проектной и рабочей документации по объекту "Распределительные газопровода и газопроводы  к жилым домам раположенным в пос. Красноторовка, пос. Охотное, пос. Майский, пос. Сараево, пос. Кленовое, пос. Филино, пос. Орехово, п.Янтаровка, п.Присло</t>
  </si>
  <si>
    <t>ИТОГО ЗА СЧЕТ ДОРОЖНОГО ФОНДА</t>
  </si>
  <si>
    <t>ИТОГО РЕМОНТ ДОРОГ ЗА СЧЕТ ИНВЕСТИЦИОННОЙ ПРОГРАММЫ</t>
  </si>
  <si>
    <t>Выполнеие работ по посадке декоративных растений для озеленения территорий Зеленоградскогой городского музея по ул. Ленина д.6</t>
  </si>
  <si>
    <t xml:space="preserve">Ремонт котельной и скважины в пос.Переславское </t>
  </si>
  <si>
    <t>ОБЪЕКТЫ ФЕДЕРАЛЬНОЙ ЦЕЛЕВОЙ ПРОГРАММЫ</t>
  </si>
  <si>
    <t>Адресная  инвестиционная  программа  МО "Зеленоградский городской округ"  на 2016 год</t>
  </si>
  <si>
    <t xml:space="preserve">Теплогенераторская с двумя котлами МАОУ ООШ п.Грачевка </t>
  </si>
  <si>
    <t>«Строительство модульной котельной МАОУ СОШ по ул. Школьной в пос. Романово Зеленоградского района»"ППКО №355 от 25.07.2016г.</t>
  </si>
  <si>
    <t xml:space="preserve">Уборка снега и дорожного покрытия </t>
  </si>
  <si>
    <t>В том числе (в тыс.руб.)</t>
  </si>
  <si>
    <t>Долги поселений</t>
  </si>
  <si>
    <t>Строительство газопровода п. Вишневое (переходящий объект 2015г.)</t>
  </si>
  <si>
    <t>Устройство искуственного освещения пос.Васильково вдоль озера</t>
  </si>
  <si>
    <t>Устройство тротуарных дорожек п.Мельниково ул.Калининградское шоссе</t>
  </si>
  <si>
    <t>Устройство искуственного освещения пос.Кострово ул. Зеленая</t>
  </si>
  <si>
    <t>Устройство искуственного освещения пос.Дружное</t>
  </si>
  <si>
    <t>Устройство искуственного освещения пос.Орехово, п.Ольховое ул. Центральная</t>
  </si>
  <si>
    <t>Устройство искуственного освещения пос.Рыбачий</t>
  </si>
  <si>
    <t>Устройство тротуарной дорожки на въезде к культурно-досуговому центру п.Рыбачий</t>
  </si>
  <si>
    <t>Замена покрытия части променада (от кафе Нептун)</t>
  </si>
  <si>
    <t>Устройство тротуара ул. 3-й Московский переулок</t>
  </si>
  <si>
    <t>Реконструкция башни и артезианской скважины п.Лесной</t>
  </si>
  <si>
    <t>Устройство тротуара ул.Октябрьская (от ул. Саратовская до ул. Московская)</t>
  </si>
  <si>
    <t>Строительство автостоянки (район променада)</t>
  </si>
  <si>
    <t xml:space="preserve">Устройство пандуса, автопарковки и тротуара для нужд общероссийской общественной организации "Всероссийское общество инвалидов", расположенной по адресу: г. Зеленоградск, ул. Саратовская, д. 10 </t>
  </si>
  <si>
    <t xml:space="preserve">Проектирование строительства дороги п.Малиновка ул. Морская, п.Клинцовка ул.Зеленая </t>
  </si>
  <si>
    <t>Проектно-изыскательские работы, экспертиза ПСД, проверка достоверности ПСД, техническая инвентаризация</t>
  </si>
  <si>
    <t>Ремонт здания Курортный проспект д.20, кровля и фасад,установка перил</t>
  </si>
  <si>
    <t>Реконструкция башни и артезианской скважины п.Грачевка</t>
  </si>
  <si>
    <t xml:space="preserve">Работы по ремонту эксплуатационной скважины в пос. Сальское </t>
  </si>
  <si>
    <t>Реконструкция электросетей к жилым домам №№12,20 ул. Московская</t>
  </si>
  <si>
    <t>Строительство тротуарной дорожки от школы п.Романово до ул. Офицерская(поручение Губернатора  от 10.02.2016 №16лпЦ-2016/9)</t>
  </si>
  <si>
    <t xml:space="preserve">Ремонт крыльца школа п.Романово </t>
  </si>
  <si>
    <t>Ремонт кровли детского сада п.Коврово</t>
  </si>
  <si>
    <t xml:space="preserve">Замена котла в котельной пос. Переславское Зеленоградского района Калининградской области </t>
  </si>
  <si>
    <t>Строительство газопровода к жилому дому № 3 кв.2 ул.Московская</t>
  </si>
  <si>
    <t>Строительство газопровода к жилому дому № 52 ул.Московская</t>
  </si>
  <si>
    <t>Строительство газопровода к жилому дому № 13 ул.Потемкина</t>
  </si>
  <si>
    <t>Строительство газопровода   ул.Победы № 9</t>
  </si>
  <si>
    <t>Газоснабжение ж/д 20,22 ул.Кленовая п Муромское</t>
  </si>
  <si>
    <t>Выполнение работ по прокладке водопровода в пос. Лесной</t>
  </si>
  <si>
    <t>Государственная экспертиза ИИ, ПД по объекту "Межпоселковый газопровод высокого давления от г. Калининграда к пос. Переславское, Кумачево, Зеленый Гай Зеленоградского района 1-й этап</t>
  </si>
  <si>
    <t>Выполнение работ по устройству наружного освещения на ул. Окружной в п. Вишневое и на ул. Дорожное в п. Моховое</t>
  </si>
  <si>
    <t>Выполнение работ по ремонту наружного освещения на площади в п. Романово</t>
  </si>
  <si>
    <t>Выполнение работ по освещению пешеходного перехода в п. Романово</t>
  </si>
  <si>
    <t>Приобретение и установка книгообменника</t>
  </si>
  <si>
    <t>Приложение к постановлению администрации МО "Зеленоградский городской округ"</t>
  </si>
  <si>
    <t>Распорядитель бюджетных средств - администрация МО "Зеленоградский городской округ"</t>
  </si>
  <si>
    <t>Общий объем финансирования (тыс.руб.)</t>
  </si>
  <si>
    <t>Ремонт гравийного покрытия в пос.Малиновка</t>
  </si>
  <si>
    <t>Укладка тротуарной плитки на пер.Крымский</t>
  </si>
  <si>
    <t>Устройство тротуара на променаде (2этап)</t>
  </si>
  <si>
    <t>Устройство тротуара на променаде (3этап)</t>
  </si>
  <si>
    <t xml:space="preserve">Строительство тротуара по 1-му Садовому пер. в г.Зеленоградске  </t>
  </si>
  <si>
    <t>Устройство тротуара ул. Потемкина</t>
  </si>
  <si>
    <t xml:space="preserve">Ремонт фасада жилого дома по ул.Пугачева д.7 в г.Зеленоградске </t>
  </si>
  <si>
    <t xml:space="preserve">Оплата за диваны на ж/б ножках </t>
  </si>
  <si>
    <t xml:space="preserve">Оплата за скамью на ж/б ножках </t>
  </si>
  <si>
    <t xml:space="preserve">Оплата за урну деревян круглую </t>
  </si>
  <si>
    <t>Выполнение работ по реконструкции сквера в г. Зеленоградске</t>
  </si>
  <si>
    <t xml:space="preserve">Выполнение работ по строительству распределительного газопровода и газпровода-ввода к жилому дому расположенного г.Зеленоградск пос.Малиновка Калиновый пер.,д 2  </t>
  </si>
  <si>
    <t>Капитальный ремонт домов Курортный пр. д.25, ул. Московская 19 (МКД 2015)</t>
  </si>
  <si>
    <t>областного    бюджета</t>
  </si>
  <si>
    <t>дорожного      фонда</t>
  </si>
  <si>
    <t>Строительство распределительных газопроводов высокого и низкого давления для газификации жилых домов в п. Холмогоровка                (переходящий объект 2015г.)</t>
  </si>
  <si>
    <t>Ремонт дорожного покрытия ул.Осипенко</t>
  </si>
  <si>
    <t>Ремонт дорожного покрытия ул.Лесопарковая</t>
  </si>
  <si>
    <t>7</t>
  </si>
  <si>
    <t xml:space="preserve">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 </t>
  </si>
  <si>
    <t>ЦП «Областная инвестиционная программа на 2009-2014гг»Разработка проектной документации по объекту : «Газификация пос. Кострово, пос. Логвино Зеленоградского района»</t>
  </si>
  <si>
    <t>Строительство 153-квартирного 9-этажного жилого дома (1 этап строительства)по ул. Окружной г.Зеленоградска (переходящий объект 2015-2016)</t>
  </si>
  <si>
    <t>Пиобретение материалов для подсветки пешеходных переходов, расположенных на ул. Тургенева в г. Зеленоградске</t>
  </si>
  <si>
    <t xml:space="preserve">               от " 30 " декабря  2016 г.  №   3271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</si>
</sst>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2"/>
      <color indexed="4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b/>
      <sz val="12"/>
      <color indexed="10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32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" fontId="14" fillId="32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4" fontId="2" fillId="32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/>
    </xf>
    <xf numFmtId="4" fontId="14" fillId="0" borderId="16" xfId="0" applyNumberFormat="1" applyFont="1" applyBorder="1" applyAlignment="1">
      <alignment horizontal="right" vertical="center"/>
    </xf>
    <xf numFmtId="4" fontId="2" fillId="32" borderId="16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" fontId="2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vertical="center" wrapText="1"/>
    </xf>
    <xf numFmtId="2" fontId="2" fillId="33" borderId="16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4" fontId="2" fillId="0" borderId="11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E823"/>
  <sheetViews>
    <sheetView tabSelected="1" view="pageBreakPreview" zoomScale="60" zoomScaleNormal="75" zoomScalePageLayoutView="0" workbookViewId="0" topLeftCell="A1">
      <pane ySplit="7" topLeftCell="A39" activePane="bottomLeft" state="frozen"/>
      <selection pane="topLeft" activeCell="H1" sqref="H1"/>
      <selection pane="bottomLeft" activeCell="E39" sqref="E39"/>
    </sheetView>
  </sheetViews>
  <sheetFormatPr defaultColWidth="9.140625" defaultRowHeight="12.75"/>
  <cols>
    <col min="1" max="1" width="6.7109375" style="10" customWidth="1"/>
    <col min="2" max="2" width="1.7109375" style="11" hidden="1" customWidth="1"/>
    <col min="3" max="3" width="55.140625" style="10" customWidth="1"/>
    <col min="4" max="4" width="20.00390625" style="58" customWidth="1"/>
    <col min="5" max="5" width="18.57421875" style="54" customWidth="1"/>
    <col min="6" max="6" width="20.57421875" style="54" customWidth="1"/>
    <col min="7" max="7" width="22.8515625" style="54" customWidth="1"/>
    <col min="8" max="8" width="18.00390625" style="54" customWidth="1"/>
    <col min="9" max="9" width="18.421875" style="46" customWidth="1"/>
    <col min="10" max="10" width="17.7109375" style="5" customWidth="1"/>
    <col min="11" max="11" width="16.8515625" style="5" customWidth="1"/>
    <col min="12" max="12" width="19.7109375" style="5" customWidth="1"/>
    <col min="13" max="13" width="18.00390625" style="14" customWidth="1"/>
    <col min="14" max="14" width="13.421875" style="12" customWidth="1"/>
    <col min="15" max="15" width="11.7109375" style="14" customWidth="1"/>
    <col min="16" max="16" width="11.28125" style="14" bestFit="1" customWidth="1"/>
    <col min="17" max="17" width="13.28125" style="14" customWidth="1"/>
    <col min="18" max="18" width="13.421875" style="14" customWidth="1"/>
    <col min="19" max="19" width="11.7109375" style="14" customWidth="1"/>
    <col min="20" max="36" width="9.140625" style="14" customWidth="1"/>
    <col min="37" max="16384" width="9.140625" style="5" customWidth="1"/>
  </cols>
  <sheetData>
    <row r="1" spans="6:14" ht="15.75">
      <c r="F1" s="141" t="s">
        <v>244</v>
      </c>
      <c r="G1" s="141"/>
      <c r="H1" s="141"/>
      <c r="N1" s="122"/>
    </row>
    <row r="2" spans="6:14" ht="15.75">
      <c r="F2" s="141"/>
      <c r="G2" s="141"/>
      <c r="H2" s="141"/>
      <c r="N2" s="122"/>
    </row>
    <row r="3" spans="6:14" ht="15.75">
      <c r="F3" s="142" t="s">
        <v>270</v>
      </c>
      <c r="G3" s="142"/>
      <c r="H3" s="142"/>
      <c r="N3" s="122"/>
    </row>
    <row r="4" ht="15.75">
      <c r="N4" s="122"/>
    </row>
    <row r="5" spans="1:14" ht="22.5" customHeight="1">
      <c r="A5" s="172" t="s">
        <v>203</v>
      </c>
      <c r="B5" s="173"/>
      <c r="C5" s="173"/>
      <c r="D5" s="173"/>
      <c r="E5" s="173"/>
      <c r="F5" s="173"/>
      <c r="G5" s="173"/>
      <c r="H5" s="173"/>
      <c r="I5" s="123"/>
      <c r="J5" s="123"/>
      <c r="K5" s="123"/>
      <c r="L5" s="123"/>
      <c r="M5" s="123"/>
      <c r="N5" s="122"/>
    </row>
    <row r="6" spans="1:36" ht="22.5" customHeight="1">
      <c r="A6" s="174" t="s">
        <v>0</v>
      </c>
      <c r="B6" s="180" t="s">
        <v>143</v>
      </c>
      <c r="C6" s="149" t="s">
        <v>1</v>
      </c>
      <c r="D6" s="149" t="s">
        <v>246</v>
      </c>
      <c r="E6" s="176" t="s">
        <v>207</v>
      </c>
      <c r="F6" s="144"/>
      <c r="G6" s="144"/>
      <c r="H6" s="163"/>
      <c r="I6" s="124"/>
      <c r="J6" s="18"/>
      <c r="K6" s="14"/>
      <c r="L6" s="14"/>
      <c r="N6" s="14"/>
      <c r="AH6" s="5"/>
      <c r="AI6" s="5"/>
      <c r="AJ6" s="5"/>
    </row>
    <row r="7" spans="1:36" ht="52.5" customHeight="1">
      <c r="A7" s="175"/>
      <c r="B7" s="175"/>
      <c r="C7" s="150"/>
      <c r="D7" s="150"/>
      <c r="E7" s="139" t="s">
        <v>141</v>
      </c>
      <c r="F7" s="138" t="s">
        <v>260</v>
      </c>
      <c r="G7" s="138" t="s">
        <v>142</v>
      </c>
      <c r="H7" s="138" t="s">
        <v>261</v>
      </c>
      <c r="I7" s="125"/>
      <c r="J7" s="15"/>
      <c r="K7" s="14"/>
      <c r="L7" s="14"/>
      <c r="N7" s="14"/>
      <c r="AB7" s="5"/>
      <c r="AC7" s="5"/>
      <c r="AD7" s="5"/>
      <c r="AE7" s="5"/>
      <c r="AF7" s="5"/>
      <c r="AG7" s="5"/>
      <c r="AH7" s="5"/>
      <c r="AI7" s="5"/>
      <c r="AJ7" s="5"/>
    </row>
    <row r="8" spans="1:36" ht="15.75">
      <c r="A8" s="3">
        <v>1</v>
      </c>
      <c r="B8" s="4"/>
      <c r="C8" s="111">
        <v>2</v>
      </c>
      <c r="D8" s="112">
        <v>3</v>
      </c>
      <c r="E8" s="113">
        <v>4</v>
      </c>
      <c r="F8" s="110">
        <v>5</v>
      </c>
      <c r="G8" s="110">
        <v>6</v>
      </c>
      <c r="H8" s="110">
        <v>7</v>
      </c>
      <c r="I8" s="14"/>
      <c r="J8" s="14"/>
      <c r="K8" s="14"/>
      <c r="L8" s="14"/>
      <c r="N8" s="14"/>
      <c r="AB8" s="5"/>
      <c r="AC8" s="5"/>
      <c r="AD8" s="5"/>
      <c r="AE8" s="5"/>
      <c r="AF8" s="5"/>
      <c r="AG8" s="5"/>
      <c r="AH8" s="5"/>
      <c r="AI8" s="5"/>
      <c r="AJ8" s="5"/>
    </row>
    <row r="9" spans="1:36" ht="15.75">
      <c r="A9" s="143" t="s">
        <v>245</v>
      </c>
      <c r="B9" s="144"/>
      <c r="C9" s="144"/>
      <c r="D9" s="144"/>
      <c r="E9" s="144"/>
      <c r="F9" s="144"/>
      <c r="G9" s="144"/>
      <c r="H9" s="145"/>
      <c r="I9" s="14"/>
      <c r="J9" s="14"/>
      <c r="K9" s="14"/>
      <c r="L9" s="14"/>
      <c r="N9" s="14"/>
      <c r="AB9" s="5"/>
      <c r="AC9" s="5"/>
      <c r="AD9" s="5"/>
      <c r="AE9" s="5"/>
      <c r="AF9" s="5"/>
      <c r="AG9" s="5"/>
      <c r="AH9" s="5"/>
      <c r="AI9" s="5"/>
      <c r="AJ9" s="5"/>
    </row>
    <row r="10" spans="1:36" ht="18.75" customHeight="1">
      <c r="A10" s="167"/>
      <c r="B10" s="116" t="s">
        <v>177</v>
      </c>
      <c r="C10" s="146" t="s">
        <v>202</v>
      </c>
      <c r="D10" s="170"/>
      <c r="E10" s="170"/>
      <c r="F10" s="170"/>
      <c r="G10" s="170"/>
      <c r="H10" s="171"/>
      <c r="I10" s="117"/>
      <c r="J10" s="117"/>
      <c r="K10" s="117"/>
      <c r="L10" s="14"/>
      <c r="N10" s="14"/>
      <c r="AE10" s="5"/>
      <c r="AF10" s="5"/>
      <c r="AG10" s="5"/>
      <c r="AH10" s="5"/>
      <c r="AI10" s="5"/>
      <c r="AJ10" s="5"/>
    </row>
    <row r="11" spans="1:36" ht="15.75" customHeight="1" hidden="1">
      <c r="A11" s="168"/>
      <c r="B11" s="87"/>
      <c r="C11" s="88"/>
      <c r="D11" s="88"/>
      <c r="E11" s="88"/>
      <c r="F11" s="88"/>
      <c r="G11" s="88"/>
      <c r="H11" s="88"/>
      <c r="I11" s="88"/>
      <c r="J11" s="88"/>
      <c r="K11" s="89"/>
      <c r="L11" s="14"/>
      <c r="N11" s="14"/>
      <c r="AE11" s="5"/>
      <c r="AF11" s="5"/>
      <c r="AG11" s="5"/>
      <c r="AH11" s="5"/>
      <c r="AI11" s="5"/>
      <c r="AJ11" s="5"/>
    </row>
    <row r="12" spans="1:36" ht="15.75">
      <c r="A12" s="177">
        <v>1</v>
      </c>
      <c r="B12" s="160" t="s">
        <v>135</v>
      </c>
      <c r="C12" s="157" t="s">
        <v>173</v>
      </c>
      <c r="D12" s="151">
        <f>SUM(E12:G12)</f>
        <v>20874.870000000003</v>
      </c>
      <c r="E12" s="151">
        <f>17700+2950.2</f>
        <v>20650.2</v>
      </c>
      <c r="F12" s="151">
        <v>112.34</v>
      </c>
      <c r="G12" s="151">
        <v>112.33</v>
      </c>
      <c r="H12" s="154"/>
      <c r="I12" s="14"/>
      <c r="J12" s="14"/>
      <c r="K12" s="14"/>
      <c r="L12" s="14"/>
      <c r="N12" s="14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.75">
      <c r="A13" s="178"/>
      <c r="B13" s="160"/>
      <c r="C13" s="158"/>
      <c r="D13" s="152"/>
      <c r="E13" s="152"/>
      <c r="F13" s="152"/>
      <c r="G13" s="152"/>
      <c r="H13" s="155"/>
      <c r="I13" s="14"/>
      <c r="J13" s="14"/>
      <c r="K13" s="14"/>
      <c r="L13" s="14"/>
      <c r="N13" s="14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5.75">
      <c r="A14" s="178"/>
      <c r="B14" s="160"/>
      <c r="C14" s="158"/>
      <c r="D14" s="152"/>
      <c r="E14" s="152"/>
      <c r="F14" s="152"/>
      <c r="G14" s="152"/>
      <c r="H14" s="155"/>
      <c r="I14" s="14"/>
      <c r="J14" s="14"/>
      <c r="K14" s="14"/>
      <c r="L14" s="14"/>
      <c r="N14" s="14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70.5" customHeight="1">
      <c r="A15" s="179"/>
      <c r="B15" s="160"/>
      <c r="C15" s="159"/>
      <c r="D15" s="153"/>
      <c r="E15" s="153"/>
      <c r="F15" s="153" t="s">
        <v>133</v>
      </c>
      <c r="G15" s="153"/>
      <c r="H15" s="156"/>
      <c r="I15" s="14"/>
      <c r="J15" s="14"/>
      <c r="K15" s="14"/>
      <c r="L15" s="14"/>
      <c r="N15" s="14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47.25" customHeight="1">
      <c r="A16" s="74"/>
      <c r="B16" s="75"/>
      <c r="C16" s="76" t="s">
        <v>174</v>
      </c>
      <c r="D16" s="77">
        <f>D12</f>
        <v>20874.870000000003</v>
      </c>
      <c r="E16" s="78">
        <f>SUM(E12:E15)</f>
        <v>20650.2</v>
      </c>
      <c r="F16" s="79">
        <f>SUM(F12:F15)</f>
        <v>112.34</v>
      </c>
      <c r="G16" s="79">
        <f>SUM(G12:G15)</f>
        <v>112.33</v>
      </c>
      <c r="H16" s="79">
        <f>SUM(H12:H15)</f>
        <v>0</v>
      </c>
      <c r="I16" s="14"/>
      <c r="J16" s="14"/>
      <c r="K16" s="14"/>
      <c r="L16" s="14"/>
      <c r="N16" s="14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23.25" customHeight="1">
      <c r="A17" s="146" t="s">
        <v>176</v>
      </c>
      <c r="B17" s="162"/>
      <c r="C17" s="162"/>
      <c r="D17" s="162"/>
      <c r="E17" s="162"/>
      <c r="F17" s="162"/>
      <c r="G17" s="162"/>
      <c r="H17" s="163"/>
      <c r="I17" s="118"/>
      <c r="J17" s="118"/>
      <c r="K17" s="118"/>
      <c r="L17" s="14"/>
      <c r="N17" s="14"/>
      <c r="AE17" s="5"/>
      <c r="AF17" s="5"/>
      <c r="AG17" s="5"/>
      <c r="AH17" s="5"/>
      <c r="AI17" s="5"/>
      <c r="AJ17" s="5"/>
    </row>
    <row r="18" spans="1:36" ht="93.75" customHeight="1">
      <c r="A18" s="128">
        <v>2</v>
      </c>
      <c r="B18" s="32" t="s">
        <v>130</v>
      </c>
      <c r="C18" s="32" t="s">
        <v>266</v>
      </c>
      <c r="D18" s="30">
        <f aca="true" t="shared" si="0" ref="D18:D24">SUM(F18:H18)</f>
        <v>2064.8</v>
      </c>
      <c r="E18" s="66" t="s">
        <v>133</v>
      </c>
      <c r="F18" s="30">
        <v>1548.6</v>
      </c>
      <c r="G18" s="30">
        <v>516.2</v>
      </c>
      <c r="H18" s="30"/>
      <c r="I18" s="14"/>
      <c r="J18" s="14"/>
      <c r="K18" s="14"/>
      <c r="L18" s="14"/>
      <c r="N18" s="14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08" customHeight="1">
      <c r="A19" s="137">
        <v>3</v>
      </c>
      <c r="B19" s="13" t="s">
        <v>131</v>
      </c>
      <c r="C19" s="13" t="s">
        <v>267</v>
      </c>
      <c r="D19" s="30">
        <f t="shared" si="0"/>
        <v>5089.62</v>
      </c>
      <c r="E19" s="47"/>
      <c r="F19" s="30">
        <v>4901.43</v>
      </c>
      <c r="G19" s="30">
        <v>188.19</v>
      </c>
      <c r="H19" s="47"/>
      <c r="I19" s="14"/>
      <c r="J19" s="14"/>
      <c r="K19" s="14"/>
      <c r="L19" s="14"/>
      <c r="N19" s="14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32.75" customHeight="1">
      <c r="A20" s="1" t="s">
        <v>186</v>
      </c>
      <c r="B20" s="34" t="s">
        <v>132</v>
      </c>
      <c r="C20" s="13" t="s">
        <v>197</v>
      </c>
      <c r="D20" s="30">
        <f t="shared" si="0"/>
        <v>3874.4100000000003</v>
      </c>
      <c r="E20" s="67"/>
      <c r="F20" s="33">
        <v>3689.82</v>
      </c>
      <c r="G20" s="49">
        <v>184.59</v>
      </c>
      <c r="H20" s="49"/>
      <c r="I20" s="14"/>
      <c r="J20" s="14"/>
      <c r="K20" s="14"/>
      <c r="L20" s="14"/>
      <c r="N20" s="14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0" customHeight="1">
      <c r="A21" s="2" t="s">
        <v>187</v>
      </c>
      <c r="B21" s="31" t="s">
        <v>134</v>
      </c>
      <c r="C21" s="31" t="s">
        <v>268</v>
      </c>
      <c r="D21" s="30">
        <f t="shared" si="0"/>
        <v>90204.06</v>
      </c>
      <c r="E21" s="30"/>
      <c r="F21" s="30">
        <v>88548.4</v>
      </c>
      <c r="G21" s="50">
        <v>1655.66</v>
      </c>
      <c r="H21" s="30"/>
      <c r="I21" s="14"/>
      <c r="J21" s="14"/>
      <c r="K21" s="14"/>
      <c r="L21" s="14"/>
      <c r="N21" s="14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62.25" customHeight="1">
      <c r="A22" s="1" t="s">
        <v>123</v>
      </c>
      <c r="B22" s="31">
        <v>124</v>
      </c>
      <c r="C22" s="31" t="s">
        <v>129</v>
      </c>
      <c r="D22" s="30">
        <f t="shared" si="0"/>
        <v>38877.619999999995</v>
      </c>
      <c r="E22" s="67" t="s">
        <v>133</v>
      </c>
      <c r="F22" s="33">
        <v>36933.74</v>
      </c>
      <c r="G22" s="33">
        <v>1943.88</v>
      </c>
      <c r="H22" s="33"/>
      <c r="I22" s="14"/>
      <c r="J22" s="14"/>
      <c r="K22" s="14"/>
      <c r="L22" s="14"/>
      <c r="N22" s="14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76.5" customHeight="1">
      <c r="A23" s="2" t="s">
        <v>265</v>
      </c>
      <c r="B23" s="31"/>
      <c r="C23" s="31" t="s">
        <v>262</v>
      </c>
      <c r="D23" s="30">
        <f t="shared" si="0"/>
        <v>4572.05</v>
      </c>
      <c r="E23" s="61"/>
      <c r="F23" s="33">
        <v>1583.05</v>
      </c>
      <c r="G23" s="33">
        <v>2989</v>
      </c>
      <c r="H23" s="51"/>
      <c r="I23" s="14"/>
      <c r="J23" s="14"/>
      <c r="K23" s="14"/>
      <c r="L23" s="14"/>
      <c r="N23" s="14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55.5" customHeight="1">
      <c r="A24" s="1" t="s">
        <v>153</v>
      </c>
      <c r="B24" s="31"/>
      <c r="C24" s="31" t="s">
        <v>209</v>
      </c>
      <c r="D24" s="30">
        <f t="shared" si="0"/>
        <v>2392</v>
      </c>
      <c r="E24" s="61"/>
      <c r="F24" s="33">
        <v>1196</v>
      </c>
      <c r="G24" s="49">
        <v>1196</v>
      </c>
      <c r="H24" s="43"/>
      <c r="I24" s="14"/>
      <c r="J24" s="14"/>
      <c r="K24" s="14"/>
      <c r="L24" s="14"/>
      <c r="N24" s="14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57" s="81" customFormat="1" ht="34.5" customHeight="1">
      <c r="A25" s="74"/>
      <c r="B25" s="74"/>
      <c r="C25" s="80" t="s">
        <v>152</v>
      </c>
      <c r="D25" s="72">
        <f>SUM(D18:D24)</f>
        <v>147074.56</v>
      </c>
      <c r="E25" s="72">
        <f>SUM(E18:E24)</f>
        <v>0</v>
      </c>
      <c r="F25" s="72">
        <f>SUM(F18:F24)</f>
        <v>138401.03999999998</v>
      </c>
      <c r="G25" s="72">
        <f>SUM(G18:G24)</f>
        <v>8673.52</v>
      </c>
      <c r="H25" s="72">
        <f>SUM(H18:H24)</f>
        <v>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36" ht="38.25" customHeight="1">
      <c r="A26" s="164" t="s">
        <v>175</v>
      </c>
      <c r="B26" s="165"/>
      <c r="C26" s="165"/>
      <c r="D26" s="165"/>
      <c r="E26" s="165"/>
      <c r="F26" s="165"/>
      <c r="G26" s="165"/>
      <c r="H26" s="166"/>
      <c r="I26" s="119"/>
      <c r="J26" s="119"/>
      <c r="K26" s="119"/>
      <c r="L26" s="14"/>
      <c r="N26" s="14"/>
      <c r="AE26" s="5"/>
      <c r="AF26" s="5"/>
      <c r="AG26" s="5"/>
      <c r="AH26" s="5"/>
      <c r="AI26" s="5"/>
      <c r="AJ26" s="5"/>
    </row>
    <row r="27" spans="1:36" ht="31.5">
      <c r="A27" s="129">
        <v>9</v>
      </c>
      <c r="B27" s="22" t="s">
        <v>113</v>
      </c>
      <c r="C27" s="32" t="s">
        <v>210</v>
      </c>
      <c r="D27" s="59">
        <v>187</v>
      </c>
      <c r="E27" s="60"/>
      <c r="F27" s="50">
        <v>143.99</v>
      </c>
      <c r="G27" s="33">
        <f>D27-F27</f>
        <v>43.00999999999999</v>
      </c>
      <c r="H27" s="42"/>
      <c r="I27" s="14"/>
      <c r="J27" s="14"/>
      <c r="K27" s="14"/>
      <c r="L27" s="14"/>
      <c r="N27" s="14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33" customHeight="1">
      <c r="A28" s="129">
        <v>10</v>
      </c>
      <c r="B28" s="22" t="s">
        <v>114</v>
      </c>
      <c r="C28" s="32" t="s">
        <v>211</v>
      </c>
      <c r="D28" s="59">
        <v>755.092</v>
      </c>
      <c r="E28" s="60"/>
      <c r="F28" s="33">
        <v>580.839</v>
      </c>
      <c r="G28" s="33">
        <f>D28-F28</f>
        <v>174.25299999999993</v>
      </c>
      <c r="H28" s="38"/>
      <c r="I28" s="14"/>
      <c r="J28" s="14"/>
      <c r="K28" s="14"/>
      <c r="L28" s="14"/>
      <c r="N28" s="14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36.75" customHeight="1">
      <c r="A29" s="129">
        <v>11</v>
      </c>
      <c r="B29" s="22" t="s">
        <v>115</v>
      </c>
      <c r="C29" s="32" t="s">
        <v>212</v>
      </c>
      <c r="D29" s="59">
        <v>334</v>
      </c>
      <c r="E29" s="60"/>
      <c r="F29" s="33">
        <v>257.18</v>
      </c>
      <c r="G29" s="33">
        <f>D29-F29</f>
        <v>76.82</v>
      </c>
      <c r="H29" s="38"/>
      <c r="I29" s="14"/>
      <c r="J29" s="14"/>
      <c r="K29" s="14"/>
      <c r="L29" s="14"/>
      <c r="N29" s="14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30" customHeight="1">
      <c r="A30" s="129">
        <v>12</v>
      </c>
      <c r="B30" s="22" t="s">
        <v>116</v>
      </c>
      <c r="C30" s="32" t="s">
        <v>213</v>
      </c>
      <c r="D30" s="59">
        <v>368.49</v>
      </c>
      <c r="E30" s="60"/>
      <c r="F30" s="33">
        <v>283.737</v>
      </c>
      <c r="G30" s="33">
        <v>85.32</v>
      </c>
      <c r="H30" s="38"/>
      <c r="I30" s="14"/>
      <c r="J30" s="14"/>
      <c r="K30" s="14"/>
      <c r="L30" s="14"/>
      <c r="N30" s="14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41.25" customHeight="1">
      <c r="A31" s="129">
        <v>13</v>
      </c>
      <c r="B31" s="22" t="s">
        <v>117</v>
      </c>
      <c r="C31" s="32" t="s">
        <v>214</v>
      </c>
      <c r="D31" s="59">
        <v>517.86</v>
      </c>
      <c r="E31" s="60"/>
      <c r="F31" s="33">
        <v>398.353</v>
      </c>
      <c r="G31" s="33">
        <v>120.607</v>
      </c>
      <c r="H31" s="38"/>
      <c r="I31" s="14"/>
      <c r="J31" s="14"/>
      <c r="K31" s="14"/>
      <c r="L31" s="14"/>
      <c r="N31" s="14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33" customHeight="1">
      <c r="A32" s="129">
        <v>14</v>
      </c>
      <c r="B32" s="22" t="s">
        <v>118</v>
      </c>
      <c r="C32" s="32" t="s">
        <v>215</v>
      </c>
      <c r="D32" s="59">
        <v>191</v>
      </c>
      <c r="E32" s="60"/>
      <c r="F32" s="50">
        <v>147.07</v>
      </c>
      <c r="G32" s="33">
        <f aca="true" t="shared" si="1" ref="G32:G38">D32-F32</f>
        <v>43.93000000000001</v>
      </c>
      <c r="H32" s="42"/>
      <c r="I32" s="14"/>
      <c r="J32" s="14"/>
      <c r="K32" s="14"/>
      <c r="L32" s="14"/>
      <c r="N32" s="14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42.75" customHeight="1">
      <c r="A33" s="129">
        <v>15</v>
      </c>
      <c r="B33" s="22" t="s">
        <v>119</v>
      </c>
      <c r="C33" s="32" t="s">
        <v>216</v>
      </c>
      <c r="D33" s="59">
        <v>461.569</v>
      </c>
      <c r="E33" s="60"/>
      <c r="F33" s="50">
        <f>354.222</f>
        <v>354.222</v>
      </c>
      <c r="G33" s="33">
        <f t="shared" si="1"/>
        <v>107.34700000000004</v>
      </c>
      <c r="H33" s="50"/>
      <c r="I33" s="14"/>
      <c r="J33" s="14"/>
      <c r="K33" s="14"/>
      <c r="L33" s="14"/>
      <c r="N33" s="14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33.75" customHeight="1">
      <c r="A34" s="129">
        <v>16</v>
      </c>
      <c r="B34" s="22" t="s">
        <v>120</v>
      </c>
      <c r="C34" s="32" t="s">
        <v>217</v>
      </c>
      <c r="D34" s="59">
        <v>1486.386</v>
      </c>
      <c r="E34" s="60"/>
      <c r="F34" s="50">
        <v>1143.374</v>
      </c>
      <c r="G34" s="33">
        <f t="shared" si="1"/>
        <v>343.01199999999994</v>
      </c>
      <c r="H34" s="42"/>
      <c r="I34" s="14"/>
      <c r="J34" s="14"/>
      <c r="K34" s="14"/>
      <c r="L34" s="14"/>
      <c r="N34" s="14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33" customHeight="1">
      <c r="A35" s="129">
        <v>17</v>
      </c>
      <c r="B35" s="22" t="s">
        <v>121</v>
      </c>
      <c r="C35" s="32" t="s">
        <v>218</v>
      </c>
      <c r="D35" s="59">
        <v>893.403</v>
      </c>
      <c r="E35" s="60"/>
      <c r="F35" s="96">
        <f>571.25</f>
        <v>571.25</v>
      </c>
      <c r="G35" s="33">
        <f t="shared" si="1"/>
        <v>322.153</v>
      </c>
      <c r="H35" s="42"/>
      <c r="I35" s="14"/>
      <c r="J35" s="14"/>
      <c r="K35" s="14"/>
      <c r="L35" s="14"/>
      <c r="N35" s="14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45.75" customHeight="1">
      <c r="A36" s="129">
        <v>18</v>
      </c>
      <c r="B36" s="90" t="s">
        <v>46</v>
      </c>
      <c r="C36" s="32" t="s">
        <v>219</v>
      </c>
      <c r="D36" s="30">
        <v>1038.643</v>
      </c>
      <c r="E36" s="68"/>
      <c r="F36" s="33">
        <v>798.956</v>
      </c>
      <c r="G36" s="33">
        <f t="shared" si="1"/>
        <v>239.687</v>
      </c>
      <c r="H36" s="33"/>
      <c r="I36" s="14"/>
      <c r="J36" s="14"/>
      <c r="K36" s="14"/>
      <c r="L36" s="14"/>
      <c r="N36" s="14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59.25" customHeight="1">
      <c r="A37" s="129">
        <v>19</v>
      </c>
      <c r="B37" s="22" t="s">
        <v>122</v>
      </c>
      <c r="C37" s="32" t="s">
        <v>220</v>
      </c>
      <c r="D37" s="59">
        <v>417.336</v>
      </c>
      <c r="E37" s="60"/>
      <c r="F37" s="50">
        <v>321.028</v>
      </c>
      <c r="G37" s="33">
        <f t="shared" si="1"/>
        <v>96.30799999999999</v>
      </c>
      <c r="H37" s="42"/>
      <c r="I37" s="14"/>
      <c r="J37" s="14"/>
      <c r="K37" s="14"/>
      <c r="L37" s="14"/>
      <c r="N37" s="14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59.25" customHeight="1">
      <c r="A38" s="129">
        <v>20</v>
      </c>
      <c r="B38" s="22"/>
      <c r="C38" s="32" t="s">
        <v>269</v>
      </c>
      <c r="D38" s="59">
        <v>420</v>
      </c>
      <c r="E38" s="60"/>
      <c r="F38" s="50">
        <v>420</v>
      </c>
      <c r="G38" s="33">
        <f t="shared" si="1"/>
        <v>0</v>
      </c>
      <c r="H38" s="42"/>
      <c r="I38" s="14"/>
      <c r="J38" s="14"/>
      <c r="K38" s="14"/>
      <c r="L38" s="14"/>
      <c r="N38" s="14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39" customHeight="1">
      <c r="A39" s="82"/>
      <c r="B39" s="83"/>
      <c r="C39" s="80" t="s">
        <v>178</v>
      </c>
      <c r="D39" s="79">
        <f>SUM(F39:G39)</f>
        <v>7072.446</v>
      </c>
      <c r="E39" s="72">
        <f>SUM(E27:E37)</f>
        <v>0</v>
      </c>
      <c r="F39" s="72">
        <f>SUM(F27:F38)</f>
        <v>5419.999000000001</v>
      </c>
      <c r="G39" s="72">
        <f>SUM(G27:G38)</f>
        <v>1652.4469999999997</v>
      </c>
      <c r="H39" s="72">
        <f>SUM(H27:H37)</f>
        <v>0</v>
      </c>
      <c r="I39" s="14"/>
      <c r="J39" s="14"/>
      <c r="K39" s="14"/>
      <c r="L39" s="14"/>
      <c r="N39" s="14"/>
      <c r="AB39" s="5"/>
      <c r="AC39" s="5"/>
      <c r="AD39" s="5"/>
      <c r="AE39" s="5"/>
      <c r="AF39" s="5"/>
      <c r="AG39" s="5"/>
      <c r="AH39" s="5"/>
      <c r="AI39" s="5"/>
      <c r="AJ39" s="5"/>
    </row>
    <row r="40" spans="1:30" s="9" customFormat="1" ht="31.5" customHeight="1">
      <c r="A40" s="169" t="s">
        <v>194</v>
      </c>
      <c r="B40" s="162"/>
      <c r="C40" s="162"/>
      <c r="D40" s="162"/>
      <c r="E40" s="162"/>
      <c r="F40" s="162"/>
      <c r="G40" s="162"/>
      <c r="H40" s="163"/>
      <c r="I40" s="120"/>
      <c r="J40" s="121"/>
      <c r="K40" s="121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6" ht="18.75">
      <c r="A41" s="1"/>
      <c r="B41" s="2"/>
      <c r="C41" s="132" t="s">
        <v>23</v>
      </c>
      <c r="D41" s="63"/>
      <c r="E41" s="64"/>
      <c r="F41" s="41"/>
      <c r="G41" s="41"/>
      <c r="H41" s="41"/>
      <c r="I41" s="14"/>
      <c r="J41" s="14"/>
      <c r="K41" s="14"/>
      <c r="L41" s="14"/>
      <c r="N41" s="14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5.75">
      <c r="A42" s="1" t="s">
        <v>2</v>
      </c>
      <c r="B42" s="22" t="s">
        <v>96</v>
      </c>
      <c r="C42" s="23" t="s">
        <v>24</v>
      </c>
      <c r="D42" s="30">
        <v>3156.89</v>
      </c>
      <c r="E42" s="40"/>
      <c r="F42" s="30" t="s">
        <v>133</v>
      </c>
      <c r="G42" s="30"/>
      <c r="H42" s="30">
        <v>3156.899</v>
      </c>
      <c r="I42" s="14"/>
      <c r="J42" s="14"/>
      <c r="K42" s="14"/>
      <c r="L42" s="14"/>
      <c r="N42" s="14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5.75">
      <c r="A43" s="1" t="s">
        <v>3</v>
      </c>
      <c r="B43" s="22" t="s">
        <v>97</v>
      </c>
      <c r="C43" s="23" t="s">
        <v>25</v>
      </c>
      <c r="D43" s="30">
        <v>2213.5</v>
      </c>
      <c r="E43" s="40"/>
      <c r="F43" s="30"/>
      <c r="G43" s="30"/>
      <c r="H43" s="30">
        <v>2213.5</v>
      </c>
      <c r="I43" s="14"/>
      <c r="J43" s="14"/>
      <c r="K43" s="14"/>
      <c r="L43" s="14"/>
      <c r="N43" s="14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5.75">
      <c r="A44" s="1" t="s">
        <v>20</v>
      </c>
      <c r="B44" s="22" t="s">
        <v>98</v>
      </c>
      <c r="C44" s="23" t="s">
        <v>26</v>
      </c>
      <c r="D44" s="30">
        <v>511.62</v>
      </c>
      <c r="E44" s="40"/>
      <c r="F44" s="30"/>
      <c r="G44" s="30"/>
      <c r="H44" s="30">
        <v>511.62</v>
      </c>
      <c r="I44" s="14"/>
      <c r="J44" s="14"/>
      <c r="K44" s="14"/>
      <c r="L44" s="14"/>
      <c r="N44" s="14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5.75">
      <c r="A45" s="1" t="s">
        <v>22</v>
      </c>
      <c r="B45" s="22" t="s">
        <v>99</v>
      </c>
      <c r="C45" s="23" t="s">
        <v>27</v>
      </c>
      <c r="D45" s="30">
        <v>3047.732</v>
      </c>
      <c r="E45" s="40"/>
      <c r="F45" s="30"/>
      <c r="G45" s="30"/>
      <c r="H45" s="30">
        <v>3047.732</v>
      </c>
      <c r="I45" s="14"/>
      <c r="J45" s="14"/>
      <c r="K45" s="14"/>
      <c r="L45" s="14"/>
      <c r="N45" s="14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.75">
      <c r="A46" s="1" t="s">
        <v>188</v>
      </c>
      <c r="B46" s="22" t="s">
        <v>100</v>
      </c>
      <c r="C46" s="23" t="s">
        <v>28</v>
      </c>
      <c r="D46" s="30">
        <v>675.804</v>
      </c>
      <c r="E46" s="40"/>
      <c r="F46" s="30"/>
      <c r="G46" s="30"/>
      <c r="H46" s="30">
        <v>675.8</v>
      </c>
      <c r="I46" s="14"/>
      <c r="J46" s="14"/>
      <c r="K46" s="14"/>
      <c r="L46" s="14"/>
      <c r="N46" s="14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8" customHeight="1">
      <c r="A47" s="1" t="s">
        <v>189</v>
      </c>
      <c r="B47" s="22" t="s">
        <v>101</v>
      </c>
      <c r="C47" s="23" t="s">
        <v>29</v>
      </c>
      <c r="D47" s="30">
        <v>1229.84</v>
      </c>
      <c r="E47" s="40"/>
      <c r="F47" s="30"/>
      <c r="G47" s="30">
        <v>348.576</v>
      </c>
      <c r="H47" s="30">
        <v>881.27</v>
      </c>
      <c r="I47" s="14"/>
      <c r="J47" s="14"/>
      <c r="K47" s="14"/>
      <c r="L47" s="14"/>
      <c r="N47" s="14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8" customHeight="1">
      <c r="A48" s="1" t="s">
        <v>190</v>
      </c>
      <c r="B48" s="22"/>
      <c r="C48" s="7" t="s">
        <v>170</v>
      </c>
      <c r="D48" s="35">
        <v>19.098</v>
      </c>
      <c r="E48" s="71"/>
      <c r="F48" s="71"/>
      <c r="G48" s="35"/>
      <c r="H48" s="35">
        <v>19.098</v>
      </c>
      <c r="I48" s="14"/>
      <c r="J48" s="14"/>
      <c r="K48" s="14"/>
      <c r="L48" s="14"/>
      <c r="N48" s="14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33.75" customHeight="1">
      <c r="A49" s="1" t="s">
        <v>191</v>
      </c>
      <c r="B49" s="22"/>
      <c r="C49" s="7" t="s">
        <v>206</v>
      </c>
      <c r="D49" s="35">
        <v>436.352</v>
      </c>
      <c r="E49" s="71"/>
      <c r="F49" s="71"/>
      <c r="G49" s="35"/>
      <c r="H49" s="35">
        <v>436.352</v>
      </c>
      <c r="I49" s="14"/>
      <c r="J49" s="14"/>
      <c r="K49" s="14"/>
      <c r="L49" s="14"/>
      <c r="N49" s="14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33.75" customHeight="1">
      <c r="A50" s="1" t="s">
        <v>192</v>
      </c>
      <c r="B50" s="22"/>
      <c r="C50" s="7" t="s">
        <v>263</v>
      </c>
      <c r="D50" s="35">
        <v>86.43</v>
      </c>
      <c r="E50" s="71"/>
      <c r="F50" s="71"/>
      <c r="G50" s="35"/>
      <c r="H50" s="35">
        <v>86.43</v>
      </c>
      <c r="I50" s="14"/>
      <c r="J50" s="14"/>
      <c r="K50" s="14"/>
      <c r="L50" s="14"/>
      <c r="N50" s="14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33.75" customHeight="1">
      <c r="A51" s="1" t="s">
        <v>4</v>
      </c>
      <c r="B51" s="22"/>
      <c r="C51" s="7" t="s">
        <v>264</v>
      </c>
      <c r="D51" s="35">
        <v>99.51</v>
      </c>
      <c r="E51" s="71"/>
      <c r="F51" s="71"/>
      <c r="G51" s="35"/>
      <c r="H51" s="35">
        <v>99.51</v>
      </c>
      <c r="I51" s="14"/>
      <c r="J51" s="14"/>
      <c r="K51" s="14"/>
      <c r="L51" s="14"/>
      <c r="N51" s="14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40.5" customHeight="1">
      <c r="A52" s="1" t="s">
        <v>5</v>
      </c>
      <c r="B52" s="22"/>
      <c r="C52" s="7" t="s">
        <v>179</v>
      </c>
      <c r="D52" s="35">
        <v>1537.729</v>
      </c>
      <c r="E52" s="35" t="s">
        <v>133</v>
      </c>
      <c r="F52" s="35"/>
      <c r="G52" s="35"/>
      <c r="H52" s="35">
        <v>1537.729</v>
      </c>
      <c r="I52" s="14"/>
      <c r="J52" s="14"/>
      <c r="K52" s="14"/>
      <c r="L52" s="14"/>
      <c r="N52" s="14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40.5" customHeight="1">
      <c r="A53" s="1" t="s">
        <v>6</v>
      </c>
      <c r="B53" s="22"/>
      <c r="C53" s="7" t="s">
        <v>247</v>
      </c>
      <c r="D53" s="35">
        <v>243.61</v>
      </c>
      <c r="E53" s="136"/>
      <c r="F53" s="35"/>
      <c r="G53" s="35" t="s">
        <v>133</v>
      </c>
      <c r="H53" s="35">
        <v>243.61</v>
      </c>
      <c r="I53" s="14"/>
      <c r="J53" s="14"/>
      <c r="K53" s="14"/>
      <c r="L53" s="14"/>
      <c r="N53" s="14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40.5" customHeight="1">
      <c r="A54" s="93"/>
      <c r="B54" s="85"/>
      <c r="C54" s="107" t="s">
        <v>198</v>
      </c>
      <c r="D54" s="105">
        <f>SUM(D42:D53)-348.57</f>
        <v>12909.545</v>
      </c>
      <c r="E54" s="105"/>
      <c r="F54" s="106"/>
      <c r="G54" s="106"/>
      <c r="H54" s="106">
        <f>SUM(H42:H53)</f>
        <v>12909.550000000001</v>
      </c>
      <c r="I54" s="14"/>
      <c r="J54" s="14"/>
      <c r="K54" s="14"/>
      <c r="L54" s="14"/>
      <c r="N54" s="14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8" customHeight="1">
      <c r="A55" s="1" t="s">
        <v>193</v>
      </c>
      <c r="B55" s="2"/>
      <c r="C55" s="132" t="s">
        <v>30</v>
      </c>
      <c r="D55" s="64"/>
      <c r="E55" s="64"/>
      <c r="F55" s="41"/>
      <c r="G55" s="41"/>
      <c r="H55" s="41"/>
      <c r="I55" s="14"/>
      <c r="J55" s="14"/>
      <c r="K55" s="14"/>
      <c r="L55" s="14"/>
      <c r="N55" s="14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20.25" customHeight="1">
      <c r="A56" s="1" t="s">
        <v>7</v>
      </c>
      <c r="B56" s="22" t="s">
        <v>102</v>
      </c>
      <c r="C56" s="23" t="s">
        <v>31</v>
      </c>
      <c r="D56" s="30">
        <v>347.857</v>
      </c>
      <c r="E56" s="40"/>
      <c r="F56" s="30"/>
      <c r="G56" s="30">
        <v>347.86</v>
      </c>
      <c r="H56" s="30"/>
      <c r="I56" s="14"/>
      <c r="J56" s="14"/>
      <c r="K56" s="14"/>
      <c r="L56" s="14"/>
      <c r="N56" s="14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20.25" customHeight="1">
      <c r="A57" s="1" t="s">
        <v>8</v>
      </c>
      <c r="B57" s="22" t="s">
        <v>104</v>
      </c>
      <c r="C57" s="23" t="s">
        <v>103</v>
      </c>
      <c r="D57" s="30">
        <v>1545.039</v>
      </c>
      <c r="E57" s="40"/>
      <c r="F57" s="30"/>
      <c r="G57" s="30">
        <v>1545.039</v>
      </c>
      <c r="H57" s="30"/>
      <c r="I57" s="14"/>
      <c r="J57" s="14"/>
      <c r="K57" s="14"/>
      <c r="L57" s="14"/>
      <c r="N57" s="14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20.25" customHeight="1">
      <c r="A58" s="1" t="s">
        <v>9</v>
      </c>
      <c r="B58" s="22" t="s">
        <v>105</v>
      </c>
      <c r="C58" s="23" t="s">
        <v>32</v>
      </c>
      <c r="D58" s="30">
        <v>1751.921</v>
      </c>
      <c r="E58" s="40"/>
      <c r="F58" s="30"/>
      <c r="G58" s="30">
        <v>1751.92</v>
      </c>
      <c r="H58" s="30"/>
      <c r="I58" s="14"/>
      <c r="J58" s="14"/>
      <c r="K58" s="14"/>
      <c r="L58" s="14"/>
      <c r="N58" s="14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20.25" customHeight="1">
      <c r="A59" s="1" t="s">
        <v>10</v>
      </c>
      <c r="B59" s="22" t="s">
        <v>106</v>
      </c>
      <c r="C59" s="23" t="s">
        <v>33</v>
      </c>
      <c r="D59" s="30">
        <v>93.907</v>
      </c>
      <c r="E59" s="40"/>
      <c r="F59" s="30"/>
      <c r="G59" s="30">
        <v>93.907</v>
      </c>
      <c r="H59" s="30"/>
      <c r="I59" s="14"/>
      <c r="J59" s="14"/>
      <c r="K59" s="14"/>
      <c r="L59" s="14"/>
      <c r="N59" s="14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20.25" customHeight="1">
      <c r="A60" s="1" t="s">
        <v>11</v>
      </c>
      <c r="B60" s="22" t="s">
        <v>107</v>
      </c>
      <c r="C60" s="23" t="s">
        <v>34</v>
      </c>
      <c r="D60" s="30">
        <v>489.574</v>
      </c>
      <c r="E60" s="40"/>
      <c r="F60" s="30"/>
      <c r="G60" s="30">
        <v>489.57</v>
      </c>
      <c r="H60" s="30" t="s">
        <v>133</v>
      </c>
      <c r="I60" s="14"/>
      <c r="J60" s="14"/>
      <c r="K60" s="14"/>
      <c r="L60" s="14"/>
      <c r="N60" s="14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20.25" customHeight="1">
      <c r="A61" s="1" t="s">
        <v>154</v>
      </c>
      <c r="B61" s="22" t="s">
        <v>108</v>
      </c>
      <c r="C61" s="23" t="s">
        <v>35</v>
      </c>
      <c r="D61" s="30">
        <v>183.303</v>
      </c>
      <c r="E61" s="40"/>
      <c r="F61" s="30"/>
      <c r="G61" s="30">
        <v>183.303</v>
      </c>
      <c r="H61" s="30"/>
      <c r="I61" s="14"/>
      <c r="J61" s="14"/>
      <c r="K61" s="14"/>
      <c r="L61" s="14"/>
      <c r="N61" s="14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20.25" customHeight="1">
      <c r="A62" s="1" t="s">
        <v>12</v>
      </c>
      <c r="B62" s="22" t="s">
        <v>109</v>
      </c>
      <c r="C62" s="23" t="s">
        <v>36</v>
      </c>
      <c r="D62" s="30">
        <v>45.864</v>
      </c>
      <c r="E62" s="40"/>
      <c r="F62" s="30"/>
      <c r="G62" s="30">
        <v>45.864</v>
      </c>
      <c r="H62" s="30"/>
      <c r="I62" s="14"/>
      <c r="J62" s="14"/>
      <c r="K62" s="14"/>
      <c r="L62" s="14"/>
      <c r="N62" s="14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20.25" customHeight="1">
      <c r="A63" s="1" t="s">
        <v>13</v>
      </c>
      <c r="B63" s="22" t="s">
        <v>110</v>
      </c>
      <c r="C63" s="23" t="s">
        <v>37</v>
      </c>
      <c r="D63" s="30">
        <v>192.873</v>
      </c>
      <c r="E63" s="40"/>
      <c r="F63" s="30"/>
      <c r="G63" s="30">
        <v>192.873</v>
      </c>
      <c r="H63" s="30"/>
      <c r="I63" s="14"/>
      <c r="J63" s="14"/>
      <c r="K63" s="14"/>
      <c r="L63" s="14"/>
      <c r="N63" s="14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20.25" customHeight="1">
      <c r="A64" s="1" t="s">
        <v>14</v>
      </c>
      <c r="B64" s="22" t="s">
        <v>111</v>
      </c>
      <c r="C64" s="23" t="s">
        <v>38</v>
      </c>
      <c r="D64" s="30">
        <v>802.944</v>
      </c>
      <c r="E64" s="40"/>
      <c r="F64" s="30"/>
      <c r="G64" s="30">
        <v>802.944</v>
      </c>
      <c r="H64" s="30"/>
      <c r="I64" s="14"/>
      <c r="J64" s="14"/>
      <c r="K64" s="14"/>
      <c r="L64" s="14"/>
      <c r="N64" s="14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20.25" customHeight="1">
      <c r="A65" s="1" t="s">
        <v>15</v>
      </c>
      <c r="B65" s="22" t="s">
        <v>112</v>
      </c>
      <c r="C65" s="25" t="s">
        <v>39</v>
      </c>
      <c r="D65" s="30">
        <v>139.997</v>
      </c>
      <c r="E65" s="40"/>
      <c r="F65" s="30"/>
      <c r="G65" s="30">
        <v>139.997</v>
      </c>
      <c r="H65" s="30"/>
      <c r="I65" s="14"/>
      <c r="J65" s="14"/>
      <c r="K65" s="14"/>
      <c r="L65" s="14"/>
      <c r="N65" s="14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35.25" customHeight="1">
      <c r="A66" s="1" t="s">
        <v>16</v>
      </c>
      <c r="B66" s="22"/>
      <c r="C66" s="28" t="s">
        <v>196</v>
      </c>
      <c r="D66" s="35">
        <v>35172.28</v>
      </c>
      <c r="E66" s="36" t="s">
        <v>133</v>
      </c>
      <c r="F66" s="35"/>
      <c r="G66" s="35">
        <v>35172.28</v>
      </c>
      <c r="H66" s="30"/>
      <c r="I66" s="14" t="s">
        <v>133</v>
      </c>
      <c r="J66" s="14"/>
      <c r="K66" s="14"/>
      <c r="L66" s="14"/>
      <c r="N66" s="14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49.5" customHeight="1">
      <c r="A67" s="1" t="s">
        <v>17</v>
      </c>
      <c r="B67" s="22"/>
      <c r="C67" s="7" t="s">
        <v>171</v>
      </c>
      <c r="D67" s="35">
        <v>10053</v>
      </c>
      <c r="E67" s="70"/>
      <c r="F67" s="35">
        <v>10053</v>
      </c>
      <c r="G67" s="44" t="s">
        <v>133</v>
      </c>
      <c r="H67" s="30"/>
      <c r="I67" s="14"/>
      <c r="J67" s="14"/>
      <c r="K67" s="14"/>
      <c r="L67" s="14"/>
      <c r="N67" s="14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43.5" customHeight="1">
      <c r="A68" s="1" t="s">
        <v>18</v>
      </c>
      <c r="B68" s="22"/>
      <c r="C68" s="7" t="s">
        <v>180</v>
      </c>
      <c r="D68" s="35">
        <v>12912.05</v>
      </c>
      <c r="E68" s="70" t="s">
        <v>133</v>
      </c>
      <c r="F68" s="44" t="s">
        <v>133</v>
      </c>
      <c r="G68" s="35">
        <v>12813.02</v>
      </c>
      <c r="H68" s="30" t="s">
        <v>133</v>
      </c>
      <c r="I68" s="14"/>
      <c r="J68" s="14"/>
      <c r="K68" s="14"/>
      <c r="L68" s="14"/>
      <c r="N68" s="14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35.25" customHeight="1">
      <c r="A69" s="1"/>
      <c r="B69" s="22"/>
      <c r="C69" s="107" t="s">
        <v>199</v>
      </c>
      <c r="D69" s="106"/>
      <c r="E69" s="108"/>
      <c r="F69" s="106"/>
      <c r="G69" s="106">
        <f>SUM(G56:G68)+G47</f>
        <v>53927.153000000006</v>
      </c>
      <c r="H69" s="109"/>
      <c r="I69" s="14"/>
      <c r="J69" s="14"/>
      <c r="K69" s="14"/>
      <c r="L69" s="14"/>
      <c r="N69" s="14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27.75" customHeight="1">
      <c r="A70" s="84"/>
      <c r="B70" s="85"/>
      <c r="C70" s="86" t="s">
        <v>144</v>
      </c>
      <c r="D70" s="79">
        <f>SUM(D42:D68)</f>
        <v>89898.269</v>
      </c>
      <c r="E70" s="79">
        <f>SUM(E42:E68)</f>
        <v>0</v>
      </c>
      <c r="F70" s="79">
        <f>SUM(F42:F68)</f>
        <v>10053</v>
      </c>
      <c r="G70" s="106">
        <f>SUM(G56:G68)+G47</f>
        <v>53927.153000000006</v>
      </c>
      <c r="H70" s="79">
        <f>H54+H69</f>
        <v>12909.550000000001</v>
      </c>
      <c r="I70" s="14"/>
      <c r="J70" s="14"/>
      <c r="K70" s="14"/>
      <c r="L70" s="14"/>
      <c r="N70" s="14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27.75" customHeight="1">
      <c r="A71" s="161" t="s">
        <v>181</v>
      </c>
      <c r="B71" s="162"/>
      <c r="C71" s="162"/>
      <c r="D71" s="162"/>
      <c r="E71" s="162"/>
      <c r="F71" s="162"/>
      <c r="G71" s="162"/>
      <c r="H71" s="163"/>
      <c r="I71" s="118"/>
      <c r="J71" s="118"/>
      <c r="K71" s="118"/>
      <c r="L71" s="14"/>
      <c r="N71" s="14"/>
      <c r="AE71" s="5"/>
      <c r="AF71" s="5"/>
      <c r="AG71" s="5"/>
      <c r="AH71" s="5"/>
      <c r="AI71" s="5"/>
      <c r="AJ71" s="5"/>
    </row>
    <row r="72" spans="1:36" ht="27.75" customHeight="1">
      <c r="A72" s="133" t="s">
        <v>19</v>
      </c>
      <c r="B72" s="131"/>
      <c r="C72" s="23" t="s">
        <v>248</v>
      </c>
      <c r="D72" s="40">
        <f>SUM(E72:H72)</f>
        <v>1484.699</v>
      </c>
      <c r="E72" s="40" t="s">
        <v>133</v>
      </c>
      <c r="F72" s="30"/>
      <c r="G72" s="30">
        <v>1484.699</v>
      </c>
      <c r="H72" s="130" t="s">
        <v>133</v>
      </c>
      <c r="I72" s="118"/>
      <c r="J72" s="118"/>
      <c r="K72" s="118"/>
      <c r="L72" s="14"/>
      <c r="N72" s="14"/>
      <c r="AE72" s="5"/>
      <c r="AF72" s="5"/>
      <c r="AG72" s="5"/>
      <c r="AH72" s="5"/>
      <c r="AI72" s="5"/>
      <c r="AJ72" s="5"/>
    </row>
    <row r="73" spans="1:36" ht="27.75" customHeight="1">
      <c r="A73" s="133" t="s">
        <v>21</v>
      </c>
      <c r="B73" s="131"/>
      <c r="C73" s="21" t="s">
        <v>249</v>
      </c>
      <c r="D73" s="40">
        <f>SUM(E73:H73)</f>
        <v>8493.028</v>
      </c>
      <c r="E73" s="40" t="s">
        <v>133</v>
      </c>
      <c r="F73" s="30"/>
      <c r="G73" s="30">
        <v>8493.028</v>
      </c>
      <c r="H73" s="130"/>
      <c r="I73" s="118"/>
      <c r="J73" s="118"/>
      <c r="K73" s="118"/>
      <c r="L73" s="14"/>
      <c r="N73" s="14"/>
      <c r="AE73" s="5"/>
      <c r="AF73" s="5"/>
      <c r="AG73" s="5"/>
      <c r="AH73" s="5"/>
      <c r="AI73" s="5"/>
      <c r="AJ73" s="5"/>
    </row>
    <row r="74" spans="1:36" ht="27.75" customHeight="1">
      <c r="A74" s="133" t="s">
        <v>55</v>
      </c>
      <c r="B74" s="131"/>
      <c r="C74" s="21" t="s">
        <v>250</v>
      </c>
      <c r="D74" s="40">
        <f aca="true" t="shared" si="2" ref="D74:D127">SUM(E74:H74)</f>
        <v>6476.38</v>
      </c>
      <c r="E74" s="40" t="s">
        <v>133</v>
      </c>
      <c r="F74" s="30"/>
      <c r="G74" s="30">
        <v>6476.38</v>
      </c>
      <c r="H74" s="130"/>
      <c r="I74" s="118"/>
      <c r="J74" s="118"/>
      <c r="K74" s="118"/>
      <c r="L74" s="14"/>
      <c r="N74" s="14"/>
      <c r="AE74" s="5"/>
      <c r="AF74" s="5"/>
      <c r="AG74" s="5"/>
      <c r="AH74" s="5"/>
      <c r="AI74" s="5"/>
      <c r="AJ74" s="5"/>
    </row>
    <row r="75" spans="1:36" ht="48.75" customHeight="1">
      <c r="A75" s="133" t="s">
        <v>56</v>
      </c>
      <c r="B75" s="131"/>
      <c r="C75" s="6" t="s">
        <v>126</v>
      </c>
      <c r="D75" s="40">
        <f t="shared" si="2"/>
        <v>1221.238</v>
      </c>
      <c r="E75" s="35" t="s">
        <v>133</v>
      </c>
      <c r="F75" s="35" t="s">
        <v>133</v>
      </c>
      <c r="G75" s="35">
        <v>1221.238</v>
      </c>
      <c r="H75" s="130"/>
      <c r="I75" s="118"/>
      <c r="J75" s="118"/>
      <c r="K75" s="118"/>
      <c r="L75" s="14"/>
      <c r="N75" s="14"/>
      <c r="AE75" s="5"/>
      <c r="AF75" s="5"/>
      <c r="AG75" s="5"/>
      <c r="AH75" s="5"/>
      <c r="AI75" s="5"/>
      <c r="AJ75" s="5"/>
    </row>
    <row r="76" spans="1:36" ht="27.75" customHeight="1">
      <c r="A76" s="133" t="s">
        <v>57</v>
      </c>
      <c r="B76" s="131"/>
      <c r="C76" s="23" t="s">
        <v>221</v>
      </c>
      <c r="D76" s="40">
        <f t="shared" si="2"/>
        <v>771.945</v>
      </c>
      <c r="E76" s="40"/>
      <c r="F76" s="30"/>
      <c r="G76" s="30">
        <v>771.945</v>
      </c>
      <c r="H76" s="130"/>
      <c r="I76" s="118"/>
      <c r="J76" s="118"/>
      <c r="K76" s="118"/>
      <c r="L76" s="14"/>
      <c r="N76" s="14"/>
      <c r="AE76" s="5"/>
      <c r="AF76" s="5"/>
      <c r="AG76" s="5"/>
      <c r="AH76" s="5"/>
      <c r="AI76" s="5"/>
      <c r="AJ76" s="5"/>
    </row>
    <row r="77" spans="1:36" ht="42.75" customHeight="1">
      <c r="A77" s="133" t="s">
        <v>58</v>
      </c>
      <c r="B77" s="131"/>
      <c r="C77" s="25" t="s">
        <v>251</v>
      </c>
      <c r="D77" s="40">
        <v>967.98</v>
      </c>
      <c r="E77" s="30">
        <v>130.383</v>
      </c>
      <c r="F77" s="30" t="s">
        <v>133</v>
      </c>
      <c r="G77" s="30">
        <v>837.599</v>
      </c>
      <c r="H77" s="130"/>
      <c r="I77" s="118"/>
      <c r="J77" s="118"/>
      <c r="K77" s="118"/>
      <c r="L77" s="14"/>
      <c r="N77" s="14"/>
      <c r="AE77" s="5"/>
      <c r="AF77" s="5"/>
      <c r="AG77" s="5"/>
      <c r="AH77" s="5"/>
      <c r="AI77" s="5"/>
      <c r="AJ77" s="5"/>
    </row>
    <row r="78" spans="1:36" ht="90" customHeight="1">
      <c r="A78" s="133" t="s">
        <v>59</v>
      </c>
      <c r="B78" s="131"/>
      <c r="C78" s="27" t="s">
        <v>222</v>
      </c>
      <c r="D78" s="40">
        <v>362.67</v>
      </c>
      <c r="E78" s="35">
        <v>170.17</v>
      </c>
      <c r="F78" s="48"/>
      <c r="G78" s="35">
        <v>192.5</v>
      </c>
      <c r="H78" s="130"/>
      <c r="I78" s="118"/>
      <c r="J78" s="118"/>
      <c r="K78" s="118"/>
      <c r="L78" s="14"/>
      <c r="N78" s="14"/>
      <c r="AE78" s="5"/>
      <c r="AF78" s="5"/>
      <c r="AG78" s="5"/>
      <c r="AH78" s="5"/>
      <c r="AI78" s="5"/>
      <c r="AJ78" s="5"/>
    </row>
    <row r="79" spans="1:36" ht="27.75" customHeight="1">
      <c r="A79" s="133" t="s">
        <v>60</v>
      </c>
      <c r="B79" s="131"/>
      <c r="C79" s="21" t="s">
        <v>252</v>
      </c>
      <c r="D79" s="40">
        <v>2125.98</v>
      </c>
      <c r="E79" s="70" t="s">
        <v>133</v>
      </c>
      <c r="F79" s="44"/>
      <c r="G79" s="35">
        <v>2125.98</v>
      </c>
      <c r="H79" s="130"/>
      <c r="I79" s="118"/>
      <c r="J79" s="118"/>
      <c r="K79" s="118"/>
      <c r="L79" s="14"/>
      <c r="N79" s="14"/>
      <c r="AE79" s="5"/>
      <c r="AF79" s="5"/>
      <c r="AG79" s="5"/>
      <c r="AH79" s="5"/>
      <c r="AI79" s="5"/>
      <c r="AJ79" s="5"/>
    </row>
    <row r="80" spans="1:36" ht="47.25">
      <c r="A80" s="133" t="s">
        <v>61</v>
      </c>
      <c r="B80" s="24" t="s">
        <v>44</v>
      </c>
      <c r="C80" s="103" t="s">
        <v>223</v>
      </c>
      <c r="D80" s="40">
        <f t="shared" si="2"/>
        <v>744.501</v>
      </c>
      <c r="E80" s="62" t="s">
        <v>128</v>
      </c>
      <c r="F80" s="49"/>
      <c r="G80" s="62">
        <v>744.501</v>
      </c>
      <c r="H80" s="49"/>
      <c r="I80" s="14"/>
      <c r="J80" s="14"/>
      <c r="K80" s="14"/>
      <c r="L80" s="14"/>
      <c r="N80" s="14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56.25" customHeight="1">
      <c r="A81" s="133" t="s">
        <v>62</v>
      </c>
      <c r="B81" s="24" t="s">
        <v>45</v>
      </c>
      <c r="C81" s="103" t="s">
        <v>224</v>
      </c>
      <c r="D81" s="40">
        <f t="shared" si="2"/>
        <v>1500</v>
      </c>
      <c r="E81" s="62"/>
      <c r="F81" s="49"/>
      <c r="G81" s="49">
        <v>1500</v>
      </c>
      <c r="H81" s="49" t="s">
        <v>133</v>
      </c>
      <c r="I81" s="14"/>
      <c r="J81" s="14"/>
      <c r="K81" s="14"/>
      <c r="L81" s="14"/>
      <c r="N81" s="14"/>
      <c r="AF81" s="5"/>
      <c r="AG81" s="5"/>
      <c r="AH81" s="5"/>
      <c r="AI81" s="5"/>
      <c r="AJ81" s="5"/>
    </row>
    <row r="82" spans="1:36" ht="39.75" customHeight="1">
      <c r="A82" s="133" t="s">
        <v>63</v>
      </c>
      <c r="B82" s="32" t="s">
        <v>40</v>
      </c>
      <c r="C82" s="23" t="s">
        <v>253</v>
      </c>
      <c r="D82" s="40">
        <v>1089.31</v>
      </c>
      <c r="E82" s="67"/>
      <c r="F82" s="33"/>
      <c r="G82" s="33">
        <v>1089.31</v>
      </c>
      <c r="H82" s="33"/>
      <c r="I82" s="14"/>
      <c r="J82" s="14"/>
      <c r="K82" s="14"/>
      <c r="L82" s="14"/>
      <c r="N82" s="14"/>
      <c r="AF82" s="5"/>
      <c r="AG82" s="5"/>
      <c r="AH82" s="5"/>
      <c r="AI82" s="5"/>
      <c r="AJ82" s="5"/>
    </row>
    <row r="83" spans="1:36" ht="45.75" customHeight="1">
      <c r="A83" s="133" t="s">
        <v>64</v>
      </c>
      <c r="B83" s="22" t="s">
        <v>54</v>
      </c>
      <c r="C83" s="23" t="s">
        <v>225</v>
      </c>
      <c r="D83" s="40">
        <f t="shared" si="2"/>
        <v>2611.815</v>
      </c>
      <c r="E83" s="40" t="s">
        <v>133</v>
      </c>
      <c r="F83" s="30"/>
      <c r="G83" s="40">
        <v>2611.815</v>
      </c>
      <c r="H83" s="30" t="s">
        <v>133</v>
      </c>
      <c r="I83" s="14"/>
      <c r="J83" s="14"/>
      <c r="K83" s="14"/>
      <c r="L83" s="14"/>
      <c r="N83" s="14"/>
      <c r="AF83" s="5"/>
      <c r="AG83" s="5"/>
      <c r="AH83" s="5"/>
      <c r="AI83" s="5"/>
      <c r="AJ83" s="5"/>
    </row>
    <row r="84" spans="1:36" ht="31.5">
      <c r="A84" s="133" t="s">
        <v>65</v>
      </c>
      <c r="B84" s="4" t="s">
        <v>47</v>
      </c>
      <c r="C84" s="25" t="s">
        <v>226</v>
      </c>
      <c r="D84" s="40">
        <f t="shared" si="2"/>
        <v>921.183</v>
      </c>
      <c r="E84" s="40"/>
      <c r="F84" s="30"/>
      <c r="G84" s="40">
        <v>921.183</v>
      </c>
      <c r="H84" s="30"/>
      <c r="I84" s="14"/>
      <c r="J84" s="14"/>
      <c r="K84" s="14"/>
      <c r="L84" s="14"/>
      <c r="N84" s="14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32.25" customHeight="1">
      <c r="A85" s="133" t="s">
        <v>66</v>
      </c>
      <c r="B85" s="2"/>
      <c r="C85" s="100" t="s">
        <v>227</v>
      </c>
      <c r="D85" s="40">
        <f t="shared" si="2"/>
        <v>488.815</v>
      </c>
      <c r="E85" s="45" t="s">
        <v>133</v>
      </c>
      <c r="F85" s="45" t="s">
        <v>133</v>
      </c>
      <c r="G85" s="99">
        <f>444.375+44.44</f>
        <v>488.815</v>
      </c>
      <c r="H85" s="44"/>
      <c r="I85" s="14"/>
      <c r="J85" s="14"/>
      <c r="K85" s="14"/>
      <c r="L85" s="14"/>
      <c r="N85" s="14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31.5">
      <c r="A86" s="133" t="s">
        <v>67</v>
      </c>
      <c r="B86" s="22" t="s">
        <v>49</v>
      </c>
      <c r="C86" s="23" t="s">
        <v>228</v>
      </c>
      <c r="D86" s="40">
        <f t="shared" si="2"/>
        <v>78</v>
      </c>
      <c r="E86" s="40" t="s">
        <v>133</v>
      </c>
      <c r="F86" s="30"/>
      <c r="G86" s="30">
        <v>78</v>
      </c>
      <c r="H86" s="30"/>
      <c r="I86" s="14"/>
      <c r="J86" s="14"/>
      <c r="K86" s="14"/>
      <c r="L86" s="14"/>
      <c r="N86" s="14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47.25">
      <c r="A87" s="133" t="s">
        <v>68</v>
      </c>
      <c r="B87" s="3" t="s">
        <v>42</v>
      </c>
      <c r="C87" s="25" t="s">
        <v>229</v>
      </c>
      <c r="D87" s="40">
        <f t="shared" si="2"/>
        <v>415.13</v>
      </c>
      <c r="E87" s="33"/>
      <c r="F87" s="33"/>
      <c r="G87" s="33">
        <v>415.13</v>
      </c>
      <c r="H87" s="33"/>
      <c r="I87" s="14"/>
      <c r="J87" s="14"/>
      <c r="K87" s="14"/>
      <c r="L87" s="14"/>
      <c r="N87" s="14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24" customHeight="1">
      <c r="A88" s="133" t="s">
        <v>69</v>
      </c>
      <c r="B88" s="13" t="s">
        <v>43</v>
      </c>
      <c r="C88" s="25" t="s">
        <v>230</v>
      </c>
      <c r="D88" s="40">
        <f t="shared" si="2"/>
        <v>322.083</v>
      </c>
      <c r="E88" s="60"/>
      <c r="F88" s="33"/>
      <c r="G88" s="33">
        <v>322.083</v>
      </c>
      <c r="H88" s="33"/>
      <c r="I88" s="14"/>
      <c r="J88" s="14"/>
      <c r="K88" s="14"/>
      <c r="L88" s="14"/>
      <c r="N88" s="14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8.75" customHeight="1">
      <c r="A89" s="133" t="s">
        <v>70</v>
      </c>
      <c r="B89" s="26" t="s">
        <v>48</v>
      </c>
      <c r="C89" s="27" t="s">
        <v>231</v>
      </c>
      <c r="D89" s="40">
        <f t="shared" si="2"/>
        <v>746.784</v>
      </c>
      <c r="E89" s="40"/>
      <c r="F89" s="30"/>
      <c r="G89" s="40">
        <v>746.784</v>
      </c>
      <c r="H89" s="30" t="s">
        <v>133</v>
      </c>
      <c r="I89" s="14"/>
      <c r="J89" s="14"/>
      <c r="K89" s="14"/>
      <c r="L89" s="14"/>
      <c r="N89" s="14"/>
      <c r="AF89" s="5"/>
      <c r="AG89" s="5"/>
      <c r="AH89" s="5"/>
      <c r="AI89" s="5"/>
      <c r="AJ89" s="5"/>
    </row>
    <row r="90" spans="1:36" ht="15.75">
      <c r="A90" s="133" t="s">
        <v>71</v>
      </c>
      <c r="B90" s="22"/>
      <c r="C90" s="21" t="s">
        <v>125</v>
      </c>
      <c r="D90" s="40">
        <f t="shared" si="2"/>
        <v>229.205</v>
      </c>
      <c r="E90" s="70"/>
      <c r="F90" s="44"/>
      <c r="G90" s="35">
        <v>229.205</v>
      </c>
      <c r="H90" s="44"/>
      <c r="I90" s="14"/>
      <c r="J90" s="14"/>
      <c r="K90" s="14"/>
      <c r="L90" s="14"/>
      <c r="N90" s="14"/>
      <c r="AF90" s="5"/>
      <c r="AG90" s="5"/>
      <c r="AH90" s="5"/>
      <c r="AI90" s="5"/>
      <c r="AJ90" s="5"/>
    </row>
    <row r="91" spans="1:36" ht="15.75">
      <c r="A91" s="133" t="s">
        <v>72</v>
      </c>
      <c r="B91" s="22"/>
      <c r="C91" s="20" t="s">
        <v>124</v>
      </c>
      <c r="D91" s="40">
        <v>5507.024</v>
      </c>
      <c r="E91" s="70"/>
      <c r="F91" s="44"/>
      <c r="G91" s="35">
        <v>5507.024</v>
      </c>
      <c r="H91" s="44"/>
      <c r="I91" s="14"/>
      <c r="J91" s="14"/>
      <c r="K91" s="14"/>
      <c r="L91" s="14"/>
      <c r="N91" s="14"/>
      <c r="AF91" s="5"/>
      <c r="AG91" s="5"/>
      <c r="AH91" s="5"/>
      <c r="AI91" s="5"/>
      <c r="AJ91" s="5"/>
    </row>
    <row r="92" spans="1:36" ht="31.5">
      <c r="A92" s="133" t="s">
        <v>73</v>
      </c>
      <c r="B92" s="22"/>
      <c r="C92" s="7" t="s">
        <v>151</v>
      </c>
      <c r="D92" s="40">
        <f t="shared" si="2"/>
        <v>693.098</v>
      </c>
      <c r="E92" s="70" t="s">
        <v>133</v>
      </c>
      <c r="F92" s="44"/>
      <c r="G92" s="35">
        <v>693.098</v>
      </c>
      <c r="H92" s="44" t="s">
        <v>133</v>
      </c>
      <c r="I92" s="14"/>
      <c r="J92" s="14"/>
      <c r="K92" s="14"/>
      <c r="L92" s="14"/>
      <c r="N92" s="14"/>
      <c r="AF92" s="5"/>
      <c r="AG92" s="5"/>
      <c r="AH92" s="5"/>
      <c r="AI92" s="5"/>
      <c r="AJ92" s="5"/>
    </row>
    <row r="93" spans="1:36" ht="15.75">
      <c r="A93" s="133" t="s">
        <v>74</v>
      </c>
      <c r="B93" s="22"/>
      <c r="C93" s="19" t="s">
        <v>145</v>
      </c>
      <c r="D93" s="40">
        <f t="shared" si="2"/>
        <v>219.27</v>
      </c>
      <c r="E93" s="65"/>
      <c r="F93" s="48"/>
      <c r="G93" s="35">
        <v>219.27</v>
      </c>
      <c r="H93" s="48"/>
      <c r="I93" s="14"/>
      <c r="J93" s="14"/>
      <c r="K93" s="14"/>
      <c r="L93" s="14"/>
      <c r="N93" s="14"/>
      <c r="AF93" s="5"/>
      <c r="AG93" s="5"/>
      <c r="AH93" s="5"/>
      <c r="AI93" s="5"/>
      <c r="AJ93" s="5"/>
    </row>
    <row r="94" spans="1:36" ht="47.25">
      <c r="A94" s="133" t="s">
        <v>75</v>
      </c>
      <c r="B94" s="2"/>
      <c r="C94" s="7" t="s">
        <v>127</v>
      </c>
      <c r="D94" s="40">
        <f t="shared" si="2"/>
        <v>169.965</v>
      </c>
      <c r="E94" s="70" t="s">
        <v>133</v>
      </c>
      <c r="F94" s="44" t="s">
        <v>133</v>
      </c>
      <c r="G94" s="35">
        <v>169.965</v>
      </c>
      <c r="H94" s="44"/>
      <c r="I94" s="14"/>
      <c r="J94" s="14"/>
      <c r="K94" s="14"/>
      <c r="L94" s="14"/>
      <c r="N94" s="14"/>
      <c r="AF94" s="5"/>
      <c r="AG94" s="5"/>
      <c r="AH94" s="5"/>
      <c r="AI94" s="5"/>
      <c r="AJ94" s="5"/>
    </row>
    <row r="95" spans="1:36" ht="31.5">
      <c r="A95" s="133" t="s">
        <v>76</v>
      </c>
      <c r="B95" s="2"/>
      <c r="C95" s="7" t="s">
        <v>136</v>
      </c>
      <c r="D95" s="40">
        <f t="shared" si="2"/>
        <v>345.786</v>
      </c>
      <c r="E95" s="70"/>
      <c r="F95" s="44" t="s">
        <v>133</v>
      </c>
      <c r="G95" s="35">
        <v>345.786</v>
      </c>
      <c r="H95" s="44"/>
      <c r="I95" s="14"/>
      <c r="J95" s="14"/>
      <c r="K95" s="14"/>
      <c r="L95" s="14"/>
      <c r="N95" s="14"/>
      <c r="AF95" s="5"/>
      <c r="AG95" s="5"/>
      <c r="AH95" s="5"/>
      <c r="AI95" s="5"/>
      <c r="AJ95" s="5"/>
    </row>
    <row r="96" spans="1:36" ht="31.5">
      <c r="A96" s="133" t="s">
        <v>77</v>
      </c>
      <c r="B96" s="2"/>
      <c r="C96" s="7" t="s">
        <v>139</v>
      </c>
      <c r="D96" s="40">
        <f t="shared" si="2"/>
        <v>77.513</v>
      </c>
      <c r="E96" s="44" t="s">
        <v>133</v>
      </c>
      <c r="F96" s="44" t="s">
        <v>133</v>
      </c>
      <c r="G96" s="35">
        <v>77.513</v>
      </c>
      <c r="H96" s="44" t="s">
        <v>128</v>
      </c>
      <c r="I96" s="14"/>
      <c r="J96" s="14"/>
      <c r="K96" s="14"/>
      <c r="L96" s="14"/>
      <c r="N96" s="14"/>
      <c r="AF96" s="5"/>
      <c r="AG96" s="5"/>
      <c r="AH96" s="5"/>
      <c r="AI96" s="5"/>
      <c r="AJ96" s="5"/>
    </row>
    <row r="97" spans="1:36" ht="31.5">
      <c r="A97" s="133" t="s">
        <v>78</v>
      </c>
      <c r="B97" s="2"/>
      <c r="C97" s="6" t="s">
        <v>137</v>
      </c>
      <c r="D97" s="40">
        <f t="shared" si="2"/>
        <v>1014</v>
      </c>
      <c r="E97" s="35" t="s">
        <v>133</v>
      </c>
      <c r="F97" s="35"/>
      <c r="G97" s="35">
        <v>1014</v>
      </c>
      <c r="H97" s="44"/>
      <c r="I97" s="14"/>
      <c r="J97" s="14"/>
      <c r="K97" s="14"/>
      <c r="L97" s="14"/>
      <c r="N97" s="14"/>
      <c r="AF97" s="5"/>
      <c r="AG97" s="5"/>
      <c r="AH97" s="5"/>
      <c r="AI97" s="5"/>
      <c r="AJ97" s="5"/>
    </row>
    <row r="98" spans="1:36" ht="31.5">
      <c r="A98" s="133" t="s">
        <v>79</v>
      </c>
      <c r="B98" s="2"/>
      <c r="C98" s="6" t="s">
        <v>201</v>
      </c>
      <c r="D98" s="40">
        <f t="shared" si="2"/>
        <v>257.01</v>
      </c>
      <c r="E98" s="35"/>
      <c r="F98" s="35"/>
      <c r="G98" s="35">
        <v>257.01</v>
      </c>
      <c r="H98" s="44"/>
      <c r="I98" s="14"/>
      <c r="J98" s="14"/>
      <c r="K98" s="14"/>
      <c r="L98" s="14"/>
      <c r="N98" s="14"/>
      <c r="AF98" s="5"/>
      <c r="AG98" s="5"/>
      <c r="AH98" s="5"/>
      <c r="AI98" s="5"/>
      <c r="AJ98" s="5"/>
    </row>
    <row r="99" spans="1:36" ht="36" customHeight="1">
      <c r="A99" s="133" t="s">
        <v>80</v>
      </c>
      <c r="B99" s="2"/>
      <c r="C99" s="6" t="s">
        <v>232</v>
      </c>
      <c r="D99" s="40">
        <f t="shared" si="2"/>
        <v>464.013</v>
      </c>
      <c r="E99" s="35"/>
      <c r="F99" s="35"/>
      <c r="G99" s="35">
        <v>464.013</v>
      </c>
      <c r="H99" s="44"/>
      <c r="I99" s="14"/>
      <c r="J99" s="14"/>
      <c r="K99" s="14"/>
      <c r="L99" s="14"/>
      <c r="N99" s="14"/>
      <c r="AF99" s="5"/>
      <c r="AG99" s="5"/>
      <c r="AH99" s="5"/>
      <c r="AI99" s="5"/>
      <c r="AJ99" s="5"/>
    </row>
    <row r="100" spans="1:36" ht="31.5">
      <c r="A100" s="133" t="s">
        <v>81</v>
      </c>
      <c r="B100" s="140"/>
      <c r="C100" s="29" t="s">
        <v>138</v>
      </c>
      <c r="D100" s="40">
        <f t="shared" si="2"/>
        <v>659.273</v>
      </c>
      <c r="E100" s="35"/>
      <c r="F100" s="35"/>
      <c r="G100" s="35">
        <v>659.273</v>
      </c>
      <c r="H100" s="52"/>
      <c r="I100" s="14"/>
      <c r="J100" s="14"/>
      <c r="K100" s="14"/>
      <c r="L100" s="14"/>
      <c r="N100" s="14"/>
      <c r="AF100" s="5"/>
      <c r="AG100" s="5"/>
      <c r="AH100" s="5"/>
      <c r="AI100" s="5"/>
      <c r="AJ100" s="5"/>
    </row>
    <row r="101" spans="1:36" ht="15.75">
      <c r="A101" s="133" t="s">
        <v>82</v>
      </c>
      <c r="B101" s="2"/>
      <c r="C101" s="97" t="s">
        <v>254</v>
      </c>
      <c r="D101" s="40">
        <f t="shared" si="2"/>
        <v>270.5</v>
      </c>
      <c r="E101" s="45" t="s">
        <v>133</v>
      </c>
      <c r="F101" s="45"/>
      <c r="G101" s="35">
        <f>255.5+15</f>
        <v>270.5</v>
      </c>
      <c r="H101" s="44"/>
      <c r="I101" s="14"/>
      <c r="J101" s="14"/>
      <c r="K101" s="14"/>
      <c r="L101" s="14"/>
      <c r="N101" s="14"/>
      <c r="AF101" s="5"/>
      <c r="AG101" s="5"/>
      <c r="AH101" s="5"/>
      <c r="AI101" s="5"/>
      <c r="AJ101" s="5"/>
    </row>
    <row r="102" spans="1:36" ht="15.75">
      <c r="A102" s="133" t="s">
        <v>83</v>
      </c>
      <c r="B102" s="2"/>
      <c r="C102" s="97" t="s">
        <v>255</v>
      </c>
      <c r="D102" s="40">
        <f t="shared" si="2"/>
        <v>95</v>
      </c>
      <c r="E102" s="45"/>
      <c r="F102" s="45"/>
      <c r="G102" s="35">
        <v>95</v>
      </c>
      <c r="H102" s="44"/>
      <c r="I102" s="14"/>
      <c r="J102" s="14"/>
      <c r="K102" s="14"/>
      <c r="L102" s="14"/>
      <c r="N102" s="14"/>
      <c r="AF102" s="5"/>
      <c r="AG102" s="5"/>
      <c r="AH102" s="5"/>
      <c r="AI102" s="5"/>
      <c r="AJ102" s="5"/>
    </row>
    <row r="103" spans="1:36" ht="15.75">
      <c r="A103" s="133" t="s">
        <v>95</v>
      </c>
      <c r="B103" s="2"/>
      <c r="C103" s="97" t="s">
        <v>256</v>
      </c>
      <c r="D103" s="40">
        <f t="shared" si="2"/>
        <v>99.99</v>
      </c>
      <c r="E103" s="45" t="s">
        <v>133</v>
      </c>
      <c r="F103" s="45"/>
      <c r="G103" s="35">
        <v>99.99</v>
      </c>
      <c r="H103" s="44"/>
      <c r="I103" s="14"/>
      <c r="J103" s="14"/>
      <c r="K103" s="14"/>
      <c r="L103" s="14"/>
      <c r="N103" s="14"/>
      <c r="AF103" s="5"/>
      <c r="AG103" s="5"/>
      <c r="AH103" s="5"/>
      <c r="AI103" s="5"/>
      <c r="AJ103" s="5"/>
    </row>
    <row r="104" spans="1:36" ht="31.5">
      <c r="A104" s="133" t="s">
        <v>84</v>
      </c>
      <c r="B104" s="2"/>
      <c r="C104" s="97" t="s">
        <v>146</v>
      </c>
      <c r="D104" s="40">
        <f t="shared" si="2"/>
        <v>68</v>
      </c>
      <c r="E104" s="45"/>
      <c r="F104" s="45"/>
      <c r="G104" s="35">
        <v>68</v>
      </c>
      <c r="H104" s="44"/>
      <c r="I104" s="14"/>
      <c r="J104" s="14"/>
      <c r="K104" s="14"/>
      <c r="L104" s="14"/>
      <c r="N104" s="14"/>
      <c r="AF104" s="5"/>
      <c r="AG104" s="5"/>
      <c r="AH104" s="5"/>
      <c r="AI104" s="5"/>
      <c r="AJ104" s="5"/>
    </row>
    <row r="105" spans="1:36" ht="15.75">
      <c r="A105" s="133" t="s">
        <v>85</v>
      </c>
      <c r="B105" s="2"/>
      <c r="C105" s="97" t="s">
        <v>147</v>
      </c>
      <c r="D105" s="40">
        <f t="shared" si="2"/>
        <v>259</v>
      </c>
      <c r="E105" s="45"/>
      <c r="F105" s="45"/>
      <c r="G105" s="35">
        <v>259</v>
      </c>
      <c r="H105" s="44"/>
      <c r="I105" s="14"/>
      <c r="J105" s="14"/>
      <c r="K105" s="14"/>
      <c r="L105" s="14"/>
      <c r="N105" s="14"/>
      <c r="AF105" s="5"/>
      <c r="AG105" s="5"/>
      <c r="AH105" s="5"/>
      <c r="AI105" s="5"/>
      <c r="AJ105" s="5"/>
    </row>
    <row r="106" spans="1:36" ht="47.25">
      <c r="A106" s="133" t="s">
        <v>86</v>
      </c>
      <c r="B106" s="2"/>
      <c r="C106" s="97" t="s">
        <v>149</v>
      </c>
      <c r="D106" s="40">
        <f t="shared" si="2"/>
        <v>99.534</v>
      </c>
      <c r="E106" s="45"/>
      <c r="F106" s="45"/>
      <c r="G106" s="35">
        <v>99.534</v>
      </c>
      <c r="H106" s="44"/>
      <c r="I106" s="14"/>
      <c r="J106" s="14"/>
      <c r="K106" s="14"/>
      <c r="L106" s="14"/>
      <c r="N106" s="14"/>
      <c r="AF106" s="5"/>
      <c r="AG106" s="5"/>
      <c r="AH106" s="5"/>
      <c r="AI106" s="5"/>
      <c r="AJ106" s="5"/>
    </row>
    <row r="107" spans="1:36" ht="31.5">
      <c r="A107" s="133" t="s">
        <v>87</v>
      </c>
      <c r="B107" s="2"/>
      <c r="C107" s="97" t="s">
        <v>148</v>
      </c>
      <c r="D107" s="40">
        <f t="shared" si="2"/>
        <v>70.935</v>
      </c>
      <c r="E107" s="45"/>
      <c r="F107" s="45"/>
      <c r="G107" s="35">
        <v>70.935</v>
      </c>
      <c r="H107" s="44"/>
      <c r="I107" s="14"/>
      <c r="J107" s="14"/>
      <c r="K107" s="14"/>
      <c r="L107" s="14"/>
      <c r="N107" s="14"/>
      <c r="AF107" s="5"/>
      <c r="AG107" s="5"/>
      <c r="AH107" s="5"/>
      <c r="AI107" s="5"/>
      <c r="AJ107" s="5"/>
    </row>
    <row r="108" spans="1:36" ht="47.25">
      <c r="A108" s="133" t="s">
        <v>88</v>
      </c>
      <c r="B108" s="2"/>
      <c r="C108" s="97" t="s">
        <v>150</v>
      </c>
      <c r="D108" s="40">
        <f t="shared" si="2"/>
        <v>77.816</v>
      </c>
      <c r="E108" s="45"/>
      <c r="F108" s="45"/>
      <c r="G108" s="35">
        <v>77.816</v>
      </c>
      <c r="H108" s="44"/>
      <c r="I108" s="14"/>
      <c r="J108" s="14"/>
      <c r="K108" s="14"/>
      <c r="L108" s="14"/>
      <c r="N108" s="14"/>
      <c r="AF108" s="5"/>
      <c r="AG108" s="5"/>
      <c r="AH108" s="5"/>
      <c r="AI108" s="5"/>
      <c r="AJ108" s="5"/>
    </row>
    <row r="109" spans="1:36" ht="87" customHeight="1">
      <c r="A109" s="133" t="s">
        <v>89</v>
      </c>
      <c r="B109" s="2"/>
      <c r="C109" s="97" t="s">
        <v>169</v>
      </c>
      <c r="D109" s="40">
        <f t="shared" si="2"/>
        <v>198.9</v>
      </c>
      <c r="E109" s="53"/>
      <c r="F109" s="35"/>
      <c r="G109" s="35">
        <v>198.9</v>
      </c>
      <c r="H109" s="44" t="s">
        <v>133</v>
      </c>
      <c r="I109" s="14"/>
      <c r="J109" s="14"/>
      <c r="K109" s="14"/>
      <c r="L109" s="14"/>
      <c r="N109" s="14"/>
      <c r="AF109" s="5"/>
      <c r="AG109" s="5"/>
      <c r="AH109" s="5"/>
      <c r="AI109" s="5"/>
      <c r="AJ109" s="5"/>
    </row>
    <row r="110" spans="1:36" ht="66.75" customHeight="1">
      <c r="A110" s="133" t="s">
        <v>90</v>
      </c>
      <c r="B110" s="2"/>
      <c r="C110" s="97" t="s">
        <v>205</v>
      </c>
      <c r="D110" s="40">
        <f t="shared" si="2"/>
        <v>1496.833</v>
      </c>
      <c r="E110" s="53"/>
      <c r="F110" s="35">
        <v>1496.833</v>
      </c>
      <c r="G110" s="35"/>
      <c r="H110" s="44"/>
      <c r="I110" s="14"/>
      <c r="J110" s="14"/>
      <c r="K110" s="14"/>
      <c r="L110" s="14"/>
      <c r="N110" s="14"/>
      <c r="AF110" s="5"/>
      <c r="AG110" s="5"/>
      <c r="AH110" s="5"/>
      <c r="AI110" s="5"/>
      <c r="AJ110" s="5"/>
    </row>
    <row r="111" spans="1:36" ht="31.5">
      <c r="A111" s="133" t="s">
        <v>91</v>
      </c>
      <c r="B111" s="2"/>
      <c r="C111" s="97" t="s">
        <v>204</v>
      </c>
      <c r="D111" s="40">
        <f t="shared" si="2"/>
        <v>36.146</v>
      </c>
      <c r="E111" s="45"/>
      <c r="F111" s="45"/>
      <c r="G111" s="35">
        <v>36.146</v>
      </c>
      <c r="H111" s="44"/>
      <c r="I111" s="14"/>
      <c r="J111" s="14"/>
      <c r="K111" s="14"/>
      <c r="L111" s="14"/>
      <c r="N111" s="14"/>
      <c r="AF111" s="5"/>
      <c r="AG111" s="5"/>
      <c r="AH111" s="5"/>
      <c r="AI111" s="5"/>
      <c r="AJ111" s="5"/>
    </row>
    <row r="112" spans="1:36" ht="31.5">
      <c r="A112" s="133" t="s">
        <v>92</v>
      </c>
      <c r="B112" s="22" t="s">
        <v>50</v>
      </c>
      <c r="C112" s="23" t="s">
        <v>233</v>
      </c>
      <c r="D112" s="40">
        <f t="shared" si="2"/>
        <v>117.645</v>
      </c>
      <c r="E112" s="40"/>
      <c r="F112" s="30"/>
      <c r="G112" s="30">
        <v>117.645</v>
      </c>
      <c r="H112" s="30"/>
      <c r="I112" s="14"/>
      <c r="J112" s="14"/>
      <c r="K112" s="14"/>
      <c r="L112" s="14"/>
      <c r="N112" s="14"/>
      <c r="AF112" s="5"/>
      <c r="AG112" s="5"/>
      <c r="AH112" s="5"/>
      <c r="AI112" s="5"/>
      <c r="AJ112" s="5"/>
    </row>
    <row r="113" spans="1:36" ht="31.5">
      <c r="A113" s="133" t="s">
        <v>93</v>
      </c>
      <c r="B113" s="22" t="s">
        <v>51</v>
      </c>
      <c r="C113" s="23" t="s">
        <v>234</v>
      </c>
      <c r="D113" s="40">
        <f t="shared" si="2"/>
        <v>159</v>
      </c>
      <c r="E113" s="40"/>
      <c r="F113" s="30"/>
      <c r="G113" s="30">
        <v>159</v>
      </c>
      <c r="H113" s="30"/>
      <c r="I113" s="14"/>
      <c r="J113" s="14"/>
      <c r="K113" s="14"/>
      <c r="L113" s="14"/>
      <c r="N113" s="14"/>
      <c r="AF113" s="5"/>
      <c r="AG113" s="5"/>
      <c r="AH113" s="5"/>
      <c r="AI113" s="5"/>
      <c r="AJ113" s="5"/>
    </row>
    <row r="114" spans="1:36" ht="31.5">
      <c r="A114" s="133" t="s">
        <v>94</v>
      </c>
      <c r="B114" s="22" t="s">
        <v>52</v>
      </c>
      <c r="C114" s="23" t="s">
        <v>235</v>
      </c>
      <c r="D114" s="40">
        <f t="shared" si="2"/>
        <v>57</v>
      </c>
      <c r="E114" s="40"/>
      <c r="F114" s="30"/>
      <c r="G114" s="30">
        <v>57</v>
      </c>
      <c r="H114" s="30"/>
      <c r="I114" s="14"/>
      <c r="J114" s="14"/>
      <c r="K114" s="14"/>
      <c r="L114" s="14"/>
      <c r="N114" s="14"/>
      <c r="AF114" s="5"/>
      <c r="AG114" s="5"/>
      <c r="AH114" s="5"/>
      <c r="AI114" s="5"/>
      <c r="AJ114" s="5"/>
    </row>
    <row r="115" spans="1:36" ht="15.75">
      <c r="A115" s="133" t="s">
        <v>155</v>
      </c>
      <c r="B115" s="22" t="s">
        <v>53</v>
      </c>
      <c r="C115" s="23" t="s">
        <v>236</v>
      </c>
      <c r="D115" s="40">
        <f t="shared" si="2"/>
        <v>237.515</v>
      </c>
      <c r="E115" s="40"/>
      <c r="F115" s="30"/>
      <c r="G115" s="30">
        <v>237.515</v>
      </c>
      <c r="H115" s="30"/>
      <c r="I115" s="14"/>
      <c r="J115" s="14"/>
      <c r="K115" s="14"/>
      <c r="L115" s="14"/>
      <c r="N115" s="14"/>
      <c r="AF115" s="5"/>
      <c r="AG115" s="5"/>
      <c r="AH115" s="5"/>
      <c r="AI115" s="5"/>
      <c r="AJ115" s="5"/>
    </row>
    <row r="116" spans="1:36" ht="31.5">
      <c r="A116" s="133" t="s">
        <v>156</v>
      </c>
      <c r="B116" s="22"/>
      <c r="C116" s="6" t="s">
        <v>237</v>
      </c>
      <c r="D116" s="40">
        <v>157.994</v>
      </c>
      <c r="E116" s="35"/>
      <c r="F116" s="35"/>
      <c r="G116" s="35">
        <v>157.994</v>
      </c>
      <c r="H116" s="44"/>
      <c r="I116" s="14"/>
      <c r="J116" s="14"/>
      <c r="K116" s="14"/>
      <c r="L116" s="14"/>
      <c r="N116" s="14"/>
      <c r="AF116" s="5"/>
      <c r="AG116" s="5"/>
      <c r="AH116" s="5"/>
      <c r="AI116" s="5"/>
      <c r="AJ116" s="5"/>
    </row>
    <row r="117" spans="1:36" ht="31.5">
      <c r="A117" s="133" t="s">
        <v>157</v>
      </c>
      <c r="B117" s="22"/>
      <c r="C117" s="6" t="s">
        <v>257</v>
      </c>
      <c r="D117" s="40">
        <f t="shared" si="2"/>
        <v>359.965</v>
      </c>
      <c r="E117" s="30"/>
      <c r="F117" s="30"/>
      <c r="G117" s="35">
        <v>359.965</v>
      </c>
      <c r="H117" s="115"/>
      <c r="I117" s="14"/>
      <c r="J117" s="14"/>
      <c r="K117" s="14"/>
      <c r="L117" s="14"/>
      <c r="N117" s="14"/>
      <c r="AF117" s="5"/>
      <c r="AG117" s="5"/>
      <c r="AH117" s="5"/>
      <c r="AI117" s="5"/>
      <c r="AJ117" s="5"/>
    </row>
    <row r="118" spans="1:36" ht="63">
      <c r="A118" s="133" t="s">
        <v>158</v>
      </c>
      <c r="B118" s="22"/>
      <c r="C118" s="6" t="s">
        <v>200</v>
      </c>
      <c r="D118" s="40">
        <f t="shared" si="2"/>
        <v>65.529</v>
      </c>
      <c r="E118" s="30" t="s">
        <v>133</v>
      </c>
      <c r="F118" s="30"/>
      <c r="G118" s="40">
        <v>65.529</v>
      </c>
      <c r="H118" s="115" t="s">
        <v>133</v>
      </c>
      <c r="I118" s="14"/>
      <c r="J118" s="14"/>
      <c r="K118" s="14"/>
      <c r="L118" s="14"/>
      <c r="N118" s="14"/>
      <c r="AF118" s="5"/>
      <c r="AG118" s="5"/>
      <c r="AH118" s="5"/>
      <c r="AI118" s="5"/>
      <c r="AJ118" s="5"/>
    </row>
    <row r="119" spans="1:36" ht="31.5">
      <c r="A119" s="133" t="s">
        <v>195</v>
      </c>
      <c r="B119" s="22"/>
      <c r="C119" s="114" t="s">
        <v>238</v>
      </c>
      <c r="D119" s="40">
        <f t="shared" si="2"/>
        <v>91.443</v>
      </c>
      <c r="E119" s="30"/>
      <c r="F119" s="30"/>
      <c r="G119" s="40">
        <v>91.443</v>
      </c>
      <c r="H119" s="115"/>
      <c r="I119" s="14"/>
      <c r="J119" s="14"/>
      <c r="K119" s="14"/>
      <c r="L119" s="14"/>
      <c r="N119" s="14"/>
      <c r="AF119" s="5"/>
      <c r="AG119" s="5"/>
      <c r="AH119" s="5"/>
      <c r="AI119" s="5"/>
      <c r="AJ119" s="5"/>
    </row>
    <row r="120" spans="1:36" ht="21.75" customHeight="1">
      <c r="A120" s="133" t="s">
        <v>159</v>
      </c>
      <c r="B120" s="22"/>
      <c r="C120" s="114" t="s">
        <v>147</v>
      </c>
      <c r="D120" s="40">
        <v>1.088</v>
      </c>
      <c r="E120" s="57"/>
      <c r="F120" s="57"/>
      <c r="G120" s="40">
        <v>1.088</v>
      </c>
      <c r="H120" s="115"/>
      <c r="I120" s="14"/>
      <c r="J120" s="14"/>
      <c r="K120" s="14"/>
      <c r="L120" s="14"/>
      <c r="N120" s="14"/>
      <c r="AF120" s="5"/>
      <c r="AG120" s="5"/>
      <c r="AH120" s="5"/>
      <c r="AI120" s="5"/>
      <c r="AJ120" s="5"/>
    </row>
    <row r="121" spans="1:36" ht="78.75">
      <c r="A121" s="133" t="s">
        <v>160</v>
      </c>
      <c r="B121" s="22"/>
      <c r="C121" s="6" t="s">
        <v>258</v>
      </c>
      <c r="D121" s="40">
        <f t="shared" si="2"/>
        <v>138</v>
      </c>
      <c r="E121" s="30"/>
      <c r="F121" s="30" t="s">
        <v>133</v>
      </c>
      <c r="G121" s="40">
        <v>138</v>
      </c>
      <c r="H121" s="44"/>
      <c r="I121" s="14"/>
      <c r="J121" s="14"/>
      <c r="K121" s="14"/>
      <c r="L121" s="14"/>
      <c r="N121" s="14"/>
      <c r="AF121" s="5"/>
      <c r="AG121" s="5"/>
      <c r="AH121" s="5"/>
      <c r="AI121" s="5"/>
      <c r="AJ121" s="5"/>
    </row>
    <row r="122" spans="1:36" ht="88.5" customHeight="1">
      <c r="A122" s="133" t="s">
        <v>161</v>
      </c>
      <c r="B122" s="22"/>
      <c r="C122" s="134" t="s">
        <v>239</v>
      </c>
      <c r="D122" s="40">
        <v>98</v>
      </c>
      <c r="E122" s="39"/>
      <c r="F122" s="39"/>
      <c r="G122" s="40">
        <v>98</v>
      </c>
      <c r="H122" s="115"/>
      <c r="I122" s="14"/>
      <c r="J122" s="14"/>
      <c r="K122" s="14"/>
      <c r="L122" s="14"/>
      <c r="N122" s="14"/>
      <c r="AF122" s="5"/>
      <c r="AG122" s="5"/>
      <c r="AH122" s="5"/>
      <c r="AI122" s="5"/>
      <c r="AJ122" s="5"/>
    </row>
    <row r="123" spans="1:36" ht="47.25">
      <c r="A123" s="133" t="s">
        <v>162</v>
      </c>
      <c r="B123" s="22"/>
      <c r="C123" s="134" t="s">
        <v>240</v>
      </c>
      <c r="D123" s="59">
        <v>97.492</v>
      </c>
      <c r="E123" s="39"/>
      <c r="F123" s="39" t="s">
        <v>133</v>
      </c>
      <c r="G123" s="59">
        <v>97.492</v>
      </c>
      <c r="H123" s="115"/>
      <c r="I123" s="14"/>
      <c r="J123" s="14"/>
      <c r="K123" s="14"/>
      <c r="L123" s="14"/>
      <c r="N123" s="14"/>
      <c r="AF123" s="5"/>
      <c r="AG123" s="5"/>
      <c r="AH123" s="5"/>
      <c r="AI123" s="5"/>
      <c r="AJ123" s="5"/>
    </row>
    <row r="124" spans="1:36" ht="31.5">
      <c r="A124" s="133" t="s">
        <v>163</v>
      </c>
      <c r="B124" s="22"/>
      <c r="C124" s="134" t="s">
        <v>241</v>
      </c>
      <c r="D124" s="59">
        <v>92.657</v>
      </c>
      <c r="E124" s="39"/>
      <c r="F124" s="39"/>
      <c r="G124" s="59">
        <v>92.657</v>
      </c>
      <c r="H124" s="115"/>
      <c r="I124" s="14"/>
      <c r="J124" s="14"/>
      <c r="K124" s="14"/>
      <c r="L124" s="14"/>
      <c r="N124" s="14"/>
      <c r="AF124" s="5"/>
      <c r="AG124" s="5"/>
      <c r="AH124" s="5"/>
      <c r="AI124" s="5"/>
      <c r="AJ124" s="5"/>
    </row>
    <row r="125" spans="1:36" ht="31.5">
      <c r="A125" s="133" t="s">
        <v>164</v>
      </c>
      <c r="B125" s="22"/>
      <c r="C125" s="134" t="s">
        <v>242</v>
      </c>
      <c r="D125" s="59">
        <v>82.907</v>
      </c>
      <c r="E125" s="39"/>
      <c r="F125" s="39"/>
      <c r="G125" s="59">
        <v>82.907</v>
      </c>
      <c r="H125" s="115"/>
      <c r="I125" s="14"/>
      <c r="J125" s="14"/>
      <c r="K125" s="14"/>
      <c r="L125" s="14"/>
      <c r="N125" s="14"/>
      <c r="AF125" s="5"/>
      <c r="AG125" s="5"/>
      <c r="AH125" s="5"/>
      <c r="AI125" s="5"/>
      <c r="AJ125" s="5"/>
    </row>
    <row r="126" spans="1:36" ht="27.75" customHeight="1">
      <c r="A126" s="133" t="s">
        <v>165</v>
      </c>
      <c r="B126" s="22"/>
      <c r="C126" s="134" t="s">
        <v>243</v>
      </c>
      <c r="D126" s="59">
        <v>124.554</v>
      </c>
      <c r="E126" s="39"/>
      <c r="F126" s="39"/>
      <c r="G126" s="59">
        <v>124.554</v>
      </c>
      <c r="H126" s="115"/>
      <c r="I126" s="14"/>
      <c r="J126" s="14"/>
      <c r="K126" s="14"/>
      <c r="L126" s="14"/>
      <c r="N126" s="14"/>
      <c r="AF126" s="5"/>
      <c r="AG126" s="5"/>
      <c r="AH126" s="5"/>
      <c r="AI126" s="5"/>
      <c r="AJ126" s="5"/>
    </row>
    <row r="127" spans="1:36" ht="24" customHeight="1">
      <c r="A127" s="133" t="s">
        <v>166</v>
      </c>
      <c r="B127" s="55" t="s">
        <v>140</v>
      </c>
      <c r="C127" s="135" t="s">
        <v>208</v>
      </c>
      <c r="D127" s="40">
        <f t="shared" si="2"/>
        <v>3500</v>
      </c>
      <c r="E127" s="69" t="s">
        <v>133</v>
      </c>
      <c r="F127" s="69" t="s">
        <v>133</v>
      </c>
      <c r="G127" s="59">
        <v>3500</v>
      </c>
      <c r="H127" s="39"/>
      <c r="I127" s="14"/>
      <c r="J127" s="14"/>
      <c r="K127" s="14"/>
      <c r="L127" s="14"/>
      <c r="N127" s="14"/>
      <c r="AF127" s="5"/>
      <c r="AG127" s="5"/>
      <c r="AH127" s="5"/>
      <c r="AI127" s="5"/>
      <c r="AJ127" s="5"/>
    </row>
    <row r="128" spans="1:36" ht="18.75">
      <c r="A128" s="1"/>
      <c r="B128" s="94"/>
      <c r="C128" s="95" t="s">
        <v>182</v>
      </c>
      <c r="D128" s="79">
        <f>SUM(D72:D127)</f>
        <v>48611.140999999974</v>
      </c>
      <c r="E128" s="79">
        <f>SUM(E72:E127)</f>
        <v>300.553</v>
      </c>
      <c r="F128" s="79">
        <f>SUM(F72:F127)</f>
        <v>1496.833</v>
      </c>
      <c r="G128" s="79">
        <f>SUM(G72:G127)</f>
        <v>46813.756999999976</v>
      </c>
      <c r="H128" s="79">
        <f>SUM(H72:H127)</f>
        <v>0</v>
      </c>
      <c r="I128" s="5"/>
      <c r="J128" s="14"/>
      <c r="K128" s="14"/>
      <c r="L128" s="14"/>
      <c r="N128" s="14"/>
      <c r="AG128" s="5"/>
      <c r="AH128" s="5"/>
      <c r="AI128" s="5"/>
      <c r="AJ128" s="5"/>
    </row>
    <row r="129" spans="1:36" ht="18" customHeight="1">
      <c r="A129" s="146" t="s">
        <v>183</v>
      </c>
      <c r="B129" s="147"/>
      <c r="C129" s="147"/>
      <c r="D129" s="147"/>
      <c r="E129" s="147"/>
      <c r="F129" s="147"/>
      <c r="G129" s="147"/>
      <c r="H129" s="148"/>
      <c r="I129" s="126"/>
      <c r="J129" s="127"/>
      <c r="K129" s="127"/>
      <c r="N129" s="14"/>
      <c r="AJ129" s="5"/>
    </row>
    <row r="130" spans="1:36" ht="31.5">
      <c r="A130" s="1" t="s">
        <v>167</v>
      </c>
      <c r="B130" s="3" t="s">
        <v>41</v>
      </c>
      <c r="C130" s="25" t="s">
        <v>259</v>
      </c>
      <c r="D130" s="56">
        <f>SUM(F130:H130)</f>
        <v>7627.323</v>
      </c>
      <c r="E130" s="67" t="s">
        <v>133</v>
      </c>
      <c r="F130" s="33">
        <v>5685.39</v>
      </c>
      <c r="G130" s="33">
        <f>1908.46+16.203+17.27</f>
        <v>1941.933</v>
      </c>
      <c r="H130" s="33"/>
      <c r="I130" s="5"/>
      <c r="J130" s="14"/>
      <c r="K130" s="14"/>
      <c r="L130" s="14"/>
      <c r="N130" s="14"/>
      <c r="AG130" s="5"/>
      <c r="AH130" s="5"/>
      <c r="AI130" s="5"/>
      <c r="AJ130" s="5"/>
    </row>
    <row r="131" spans="1:36" ht="45.75" customHeight="1">
      <c r="A131" s="2" t="s">
        <v>168</v>
      </c>
      <c r="B131" s="1"/>
      <c r="C131" s="7" t="s">
        <v>172</v>
      </c>
      <c r="D131" s="33">
        <f>SUM(F131:H131)</f>
        <v>11966.34</v>
      </c>
      <c r="E131" s="37" t="s">
        <v>133</v>
      </c>
      <c r="F131" s="73">
        <v>8924.81</v>
      </c>
      <c r="G131" s="73">
        <v>3041.53</v>
      </c>
      <c r="H131" s="30"/>
      <c r="I131" s="5"/>
      <c r="J131" s="14"/>
      <c r="K131" s="14"/>
      <c r="L131" s="14"/>
      <c r="N131" s="14"/>
      <c r="AG131" s="5"/>
      <c r="AH131" s="5"/>
      <c r="AI131" s="5"/>
      <c r="AJ131" s="5"/>
    </row>
    <row r="132" spans="1:36" ht="39" customHeight="1">
      <c r="A132" s="93"/>
      <c r="B132" s="92"/>
      <c r="C132" s="91" t="s">
        <v>184</v>
      </c>
      <c r="D132" s="101">
        <f>SUM(D130:D131)</f>
        <v>19593.663</v>
      </c>
      <c r="E132" s="101">
        <f>SUM(E130:E131)</f>
        <v>0</v>
      </c>
      <c r="F132" s="101">
        <f>SUM(F130:F131)</f>
        <v>14610.2</v>
      </c>
      <c r="G132" s="101">
        <f>SUM(G130:G131)</f>
        <v>4983.463</v>
      </c>
      <c r="H132" s="101">
        <f>SUM(H130:H131)</f>
        <v>0</v>
      </c>
      <c r="I132" s="5"/>
      <c r="J132" s="14"/>
      <c r="K132" s="14"/>
      <c r="L132" s="14"/>
      <c r="N132" s="14"/>
      <c r="AG132" s="5"/>
      <c r="AH132" s="5"/>
      <c r="AI132" s="5"/>
      <c r="AJ132" s="5"/>
    </row>
    <row r="133" spans="1:36" ht="39" customHeight="1">
      <c r="A133" s="93"/>
      <c r="B133" s="92"/>
      <c r="C133" s="98" t="s">
        <v>185</v>
      </c>
      <c r="D133" s="104">
        <f>D16+D25+D39+D70+D128+D132</f>
        <v>333124.94899999996</v>
      </c>
      <c r="E133" s="104">
        <f>E16+E25+E39+E70+E128+E132</f>
        <v>20950.753</v>
      </c>
      <c r="F133" s="104">
        <f>F16+F25+F39+F70+F128+F132</f>
        <v>170093.412</v>
      </c>
      <c r="G133" s="104">
        <f>G16+G25+G39+G70+G128+G132</f>
        <v>116162.66999999998</v>
      </c>
      <c r="H133" s="104">
        <f>H16+H25+H39+H70+H128+H132</f>
        <v>12909.550000000001</v>
      </c>
      <c r="I133" s="5"/>
      <c r="J133" s="14"/>
      <c r="K133" s="14"/>
      <c r="L133" s="14"/>
      <c r="N133" s="14"/>
      <c r="AG133" s="5"/>
      <c r="AH133" s="5"/>
      <c r="AI133" s="5"/>
      <c r="AJ133" s="5"/>
    </row>
    <row r="134" spans="9:36" ht="15.75">
      <c r="I134" s="102"/>
      <c r="N134" s="14"/>
      <c r="AJ134" s="5"/>
    </row>
    <row r="135" spans="14:36" ht="15.75">
      <c r="N135" s="14"/>
      <c r="AJ135" s="5"/>
    </row>
    <row r="136" spans="14:36" ht="15.75">
      <c r="N136" s="14"/>
      <c r="AJ136" s="5"/>
    </row>
    <row r="137" spans="14:36" ht="15.75">
      <c r="N137" s="14"/>
      <c r="AJ137" s="5"/>
    </row>
    <row r="138" spans="9:36" ht="15.75">
      <c r="I138" s="46" t="s">
        <v>133</v>
      </c>
      <c r="N138" s="14"/>
      <c r="AJ138" s="5"/>
    </row>
    <row r="139" spans="14:36" ht="15.75">
      <c r="N139" s="14"/>
      <c r="AJ139" s="5"/>
    </row>
    <row r="140" spans="14:36" ht="15.75">
      <c r="N140" s="14"/>
      <c r="AJ140" s="5"/>
    </row>
    <row r="141" spans="14:36" ht="15.75">
      <c r="N141" s="14"/>
      <c r="AJ141" s="5"/>
    </row>
    <row r="142" spans="14:36" ht="15.75">
      <c r="N142" s="14"/>
      <c r="AJ142" s="5"/>
    </row>
    <row r="143" spans="14:36" ht="15.75">
      <c r="N143" s="14"/>
      <c r="AJ143" s="5"/>
    </row>
    <row r="144" spans="14:36" ht="15.75">
      <c r="N144" s="14"/>
      <c r="AJ144" s="5"/>
    </row>
    <row r="145" spans="14:36" ht="15.75">
      <c r="N145" s="14"/>
      <c r="AJ145" s="5"/>
    </row>
    <row r="146" spans="14:36" ht="15.75">
      <c r="N146" s="14"/>
      <c r="AJ146" s="5"/>
    </row>
    <row r="147" spans="14:36" ht="15.75">
      <c r="N147" s="14"/>
      <c r="AJ147" s="5"/>
    </row>
    <row r="148" spans="14:36" ht="15.75">
      <c r="N148" s="14"/>
      <c r="AJ148" s="5"/>
    </row>
    <row r="149" spans="14:36" ht="15.75">
      <c r="N149" s="14"/>
      <c r="AJ149" s="5"/>
    </row>
    <row r="150" spans="14:36" ht="15.75">
      <c r="N150" s="14"/>
      <c r="AJ150" s="5"/>
    </row>
    <row r="151" spans="14:36" ht="15.75">
      <c r="N151" s="14"/>
      <c r="AJ151" s="5"/>
    </row>
    <row r="152" spans="14:36" ht="15.75">
      <c r="N152" s="14"/>
      <c r="AJ152" s="5"/>
    </row>
    <row r="153" spans="14:36" ht="15.75">
      <c r="N153" s="14"/>
      <c r="AJ153" s="5"/>
    </row>
    <row r="154" spans="14:36" ht="15.75">
      <c r="N154" s="14"/>
      <c r="AJ154" s="5"/>
    </row>
    <row r="155" spans="14:36" ht="15.75">
      <c r="N155" s="14"/>
      <c r="AJ155" s="5"/>
    </row>
    <row r="156" spans="14:36" ht="15.75">
      <c r="N156" s="14"/>
      <c r="AJ156" s="5"/>
    </row>
    <row r="157" spans="14:36" ht="15.75">
      <c r="N157" s="14"/>
      <c r="AJ157" s="5"/>
    </row>
    <row r="158" spans="14:36" ht="15.75">
      <c r="N158" s="14"/>
      <c r="AJ158" s="5"/>
    </row>
    <row r="159" spans="14:36" ht="15.75">
      <c r="N159" s="14"/>
      <c r="AJ159" s="5"/>
    </row>
    <row r="160" spans="14:36" ht="15.75">
      <c r="N160" s="14"/>
      <c r="AJ160" s="5"/>
    </row>
    <row r="161" spans="14:36" ht="15.75">
      <c r="N161" s="14"/>
      <c r="AJ161" s="5"/>
    </row>
    <row r="162" spans="14:36" ht="15.75">
      <c r="N162" s="14"/>
      <c r="AJ162" s="5"/>
    </row>
    <row r="163" spans="14:36" ht="15.75">
      <c r="N163" s="14"/>
      <c r="AJ163" s="5"/>
    </row>
    <row r="164" spans="14:36" ht="15.75">
      <c r="N164" s="14"/>
      <c r="AJ164" s="5"/>
    </row>
    <row r="165" spans="14:36" ht="15.75">
      <c r="N165" s="14"/>
      <c r="AJ165" s="5"/>
    </row>
    <row r="166" spans="14:36" ht="15.75">
      <c r="N166" s="14"/>
      <c r="AJ166" s="5"/>
    </row>
    <row r="167" spans="14:36" ht="15.75">
      <c r="N167" s="14"/>
      <c r="AJ167" s="5"/>
    </row>
    <row r="168" spans="14:36" ht="15.75">
      <c r="N168" s="14"/>
      <c r="AJ168" s="5"/>
    </row>
    <row r="169" spans="14:36" ht="15.75">
      <c r="N169" s="14"/>
      <c r="AJ169" s="5"/>
    </row>
    <row r="170" spans="14:36" ht="15.75">
      <c r="N170" s="14"/>
      <c r="AJ170" s="5"/>
    </row>
    <row r="171" spans="14:36" ht="15.75">
      <c r="N171" s="14"/>
      <c r="AJ171" s="5"/>
    </row>
    <row r="172" spans="14:36" ht="15.75">
      <c r="N172" s="14"/>
      <c r="AJ172" s="5"/>
    </row>
    <row r="173" spans="14:36" ht="15.75">
      <c r="N173" s="14"/>
      <c r="AJ173" s="5"/>
    </row>
    <row r="174" spans="14:36" ht="15.75">
      <c r="N174" s="14"/>
      <c r="AJ174" s="5"/>
    </row>
    <row r="175" spans="14:36" ht="15.75">
      <c r="N175" s="14"/>
      <c r="AJ175" s="5"/>
    </row>
    <row r="176" spans="14:36" ht="15.75">
      <c r="N176" s="14"/>
      <c r="AJ176" s="5"/>
    </row>
    <row r="177" spans="14:36" ht="15.75">
      <c r="N177" s="14"/>
      <c r="AJ177" s="5"/>
    </row>
    <row r="178" spans="14:36" ht="15.75">
      <c r="N178" s="14"/>
      <c r="AJ178" s="5"/>
    </row>
    <row r="179" spans="14:36" ht="15.75">
      <c r="N179" s="14"/>
      <c r="AJ179" s="5"/>
    </row>
    <row r="180" spans="14:36" ht="15.75">
      <c r="N180" s="14"/>
      <c r="AJ180" s="5"/>
    </row>
    <row r="181" spans="14:36" ht="15.75">
      <c r="N181" s="14"/>
      <c r="AJ181" s="5"/>
    </row>
    <row r="182" spans="14:36" ht="15.75">
      <c r="N182" s="14"/>
      <c r="AJ182" s="5"/>
    </row>
    <row r="183" spans="14:36" ht="15.75">
      <c r="N183" s="14"/>
      <c r="AJ183" s="5"/>
    </row>
    <row r="184" spans="14:36" ht="15.75">
      <c r="N184" s="14"/>
      <c r="AJ184" s="5"/>
    </row>
    <row r="185" spans="14:36" ht="15.75">
      <c r="N185" s="14"/>
      <c r="AJ185" s="5"/>
    </row>
    <row r="186" spans="14:36" ht="15.75">
      <c r="N186" s="14"/>
      <c r="AJ186" s="5"/>
    </row>
    <row r="187" spans="14:36" ht="15.75">
      <c r="N187" s="14"/>
      <c r="AJ187" s="5"/>
    </row>
    <row r="188" spans="14:36" ht="15.75">
      <c r="N188" s="14"/>
      <c r="AJ188" s="5"/>
    </row>
    <row r="189" spans="14:36" ht="15.75">
      <c r="N189" s="14"/>
      <c r="AJ189" s="5"/>
    </row>
    <row r="190" spans="14:36" ht="15.75">
      <c r="N190" s="14"/>
      <c r="AJ190" s="5"/>
    </row>
    <row r="191" spans="14:36" ht="15.75">
      <c r="N191" s="14"/>
      <c r="AJ191" s="5"/>
    </row>
    <row r="192" spans="14:36" ht="15.75">
      <c r="N192" s="14"/>
      <c r="AJ192" s="5"/>
    </row>
    <row r="193" spans="14:36" ht="15.75">
      <c r="N193" s="14"/>
      <c r="AJ193" s="5"/>
    </row>
    <row r="194" spans="14:36" ht="15.75">
      <c r="N194" s="14"/>
      <c r="AJ194" s="5"/>
    </row>
    <row r="195" spans="14:36" ht="15.75">
      <c r="N195" s="14"/>
      <c r="AJ195" s="5"/>
    </row>
    <row r="196" spans="14:36" ht="15.75">
      <c r="N196" s="14"/>
      <c r="AJ196" s="5"/>
    </row>
    <row r="197" spans="14:36" ht="15.75">
      <c r="N197" s="14"/>
      <c r="AJ197" s="5"/>
    </row>
    <row r="198" spans="14:36" ht="15.75">
      <c r="N198" s="14"/>
      <c r="AJ198" s="5"/>
    </row>
    <row r="199" spans="14:36" ht="15.75">
      <c r="N199" s="14"/>
      <c r="AJ199" s="5"/>
    </row>
    <row r="200" spans="14:36" ht="15.75">
      <c r="N200" s="14"/>
      <c r="AJ200" s="5"/>
    </row>
    <row r="201" spans="14:36" ht="15.75">
      <c r="N201" s="14"/>
      <c r="AJ201" s="5"/>
    </row>
    <row r="202" spans="14:36" ht="15.75">
      <c r="N202" s="14"/>
      <c r="AJ202" s="5"/>
    </row>
    <row r="203" spans="14:36" ht="15.75">
      <c r="N203" s="14"/>
      <c r="AJ203" s="5"/>
    </row>
    <row r="204" spans="14:36" ht="15.75">
      <c r="N204" s="14"/>
      <c r="AJ204" s="5"/>
    </row>
    <row r="205" spans="14:36" ht="15.75">
      <c r="N205" s="14"/>
      <c r="AJ205" s="5"/>
    </row>
    <row r="206" spans="14:36" ht="15.75">
      <c r="N206" s="14"/>
      <c r="AJ206" s="5"/>
    </row>
    <row r="207" spans="14:36" ht="15.75">
      <c r="N207" s="14"/>
      <c r="AJ207" s="5"/>
    </row>
    <row r="208" spans="14:36" ht="15.75">
      <c r="N208" s="14"/>
      <c r="AJ208" s="5"/>
    </row>
    <row r="209" spans="14:36" ht="15.75">
      <c r="N209" s="14"/>
      <c r="AJ209" s="5"/>
    </row>
    <row r="210" spans="14:36" ht="15.75">
      <c r="N210" s="14"/>
      <c r="AJ210" s="5"/>
    </row>
    <row r="211" spans="14:36" ht="15.75">
      <c r="N211" s="14"/>
      <c r="AJ211" s="5"/>
    </row>
    <row r="212" spans="14:36" ht="15.75">
      <c r="N212" s="14"/>
      <c r="AJ212" s="5"/>
    </row>
    <row r="213" spans="14:36" ht="15.75">
      <c r="N213" s="14"/>
      <c r="AJ213" s="5"/>
    </row>
    <row r="214" spans="14:36" ht="15.75">
      <c r="N214" s="14"/>
      <c r="AJ214" s="5"/>
    </row>
    <row r="215" spans="14:36" ht="15.75">
      <c r="N215" s="14"/>
      <c r="AJ215" s="5"/>
    </row>
    <row r="216" spans="14:36" ht="15.75">
      <c r="N216" s="14"/>
      <c r="AJ216" s="5"/>
    </row>
    <row r="217" spans="14:36" ht="15.75">
      <c r="N217" s="14"/>
      <c r="AJ217" s="5"/>
    </row>
    <row r="218" spans="14:36" ht="15.75">
      <c r="N218" s="14"/>
      <c r="AJ218" s="5"/>
    </row>
    <row r="219" spans="14:36" ht="15.75">
      <c r="N219" s="14"/>
      <c r="AJ219" s="5"/>
    </row>
    <row r="220" spans="14:36" ht="15.75">
      <c r="N220" s="14"/>
      <c r="AJ220" s="5"/>
    </row>
    <row r="221" spans="14:36" ht="15.75">
      <c r="N221" s="14"/>
      <c r="AJ221" s="5"/>
    </row>
    <row r="222" spans="14:36" ht="15.75">
      <c r="N222" s="14"/>
      <c r="AJ222" s="5"/>
    </row>
    <row r="223" spans="14:36" ht="15.75">
      <c r="N223" s="14"/>
      <c r="AJ223" s="5"/>
    </row>
    <row r="224" spans="14:36" ht="15.75">
      <c r="N224" s="14"/>
      <c r="AJ224" s="5"/>
    </row>
    <row r="225" spans="14:36" ht="15.75">
      <c r="N225" s="14"/>
      <c r="AJ225" s="5"/>
    </row>
    <row r="226" spans="14:36" ht="15.75">
      <c r="N226" s="14"/>
      <c r="AJ226" s="5"/>
    </row>
    <row r="227" spans="14:36" ht="15.75">
      <c r="N227" s="14"/>
      <c r="AJ227" s="5"/>
    </row>
    <row r="228" spans="14:36" ht="15.75">
      <c r="N228" s="14"/>
      <c r="AJ228" s="5"/>
    </row>
    <row r="229" spans="14:36" ht="15.75">
      <c r="N229" s="14"/>
      <c r="AJ229" s="5"/>
    </row>
    <row r="230" spans="14:36" ht="15.75">
      <c r="N230" s="14"/>
      <c r="AJ230" s="5"/>
    </row>
    <row r="231" spans="14:36" ht="15.75">
      <c r="N231" s="14"/>
      <c r="AJ231" s="5"/>
    </row>
    <row r="232" spans="14:36" ht="15.75">
      <c r="N232" s="14"/>
      <c r="AJ232" s="5"/>
    </row>
    <row r="233" spans="14:36" ht="15.75">
      <c r="N233" s="14"/>
      <c r="AJ233" s="5"/>
    </row>
    <row r="234" spans="14:36" ht="15.75">
      <c r="N234" s="14"/>
      <c r="AJ234" s="5"/>
    </row>
    <row r="235" spans="14:36" ht="15.75">
      <c r="N235" s="14"/>
      <c r="AJ235" s="5"/>
    </row>
    <row r="236" spans="14:36" ht="15.75">
      <c r="N236" s="14"/>
      <c r="AJ236" s="5"/>
    </row>
    <row r="237" spans="14:36" ht="15.75">
      <c r="N237" s="14"/>
      <c r="AJ237" s="5"/>
    </row>
    <row r="238" spans="14:36" ht="15.75">
      <c r="N238" s="14"/>
      <c r="AJ238" s="5"/>
    </row>
    <row r="239" spans="14:36" ht="15.75">
      <c r="N239" s="14"/>
      <c r="AJ239" s="5"/>
    </row>
    <row r="240" spans="14:36" ht="15.75">
      <c r="N240" s="14"/>
      <c r="AJ240" s="5"/>
    </row>
    <row r="241" spans="14:36" ht="15.75">
      <c r="N241" s="14"/>
      <c r="AJ241" s="5"/>
    </row>
    <row r="242" spans="14:36" ht="15.75">
      <c r="N242" s="14"/>
      <c r="AJ242" s="5"/>
    </row>
    <row r="243" spans="14:36" ht="15.75">
      <c r="N243" s="14"/>
      <c r="AJ243" s="5"/>
    </row>
    <row r="244" spans="14:36" ht="15.75">
      <c r="N244" s="14"/>
      <c r="AJ244" s="5"/>
    </row>
    <row r="245" spans="14:36" ht="15.75">
      <c r="N245" s="14"/>
      <c r="AJ245" s="5"/>
    </row>
    <row r="246" spans="14:36" ht="15.75">
      <c r="N246" s="14"/>
      <c r="AJ246" s="5"/>
    </row>
    <row r="247" spans="14:36" ht="15.75">
      <c r="N247" s="14"/>
      <c r="AJ247" s="5"/>
    </row>
    <row r="248" spans="14:36" ht="15.75">
      <c r="N248" s="14"/>
      <c r="AJ248" s="5"/>
    </row>
    <row r="249" spans="14:36" ht="15.75">
      <c r="N249" s="14"/>
      <c r="AJ249" s="5"/>
    </row>
    <row r="250" spans="14:36" ht="15.75">
      <c r="N250" s="14"/>
      <c r="AJ250" s="5"/>
    </row>
    <row r="251" spans="14:36" ht="15.75">
      <c r="N251" s="14"/>
      <c r="AJ251" s="5"/>
    </row>
    <row r="252" spans="14:36" ht="15.75">
      <c r="N252" s="14"/>
      <c r="AJ252" s="5"/>
    </row>
    <row r="253" spans="14:36" ht="15.75">
      <c r="N253" s="14"/>
      <c r="AJ253" s="5"/>
    </row>
    <row r="254" spans="14:36" ht="15.75">
      <c r="N254" s="14"/>
      <c r="AJ254" s="5"/>
    </row>
    <row r="255" spans="14:36" ht="15.75">
      <c r="N255" s="14"/>
      <c r="AJ255" s="5"/>
    </row>
    <row r="256" spans="14:36" ht="15.75">
      <c r="N256" s="14"/>
      <c r="AJ256" s="5"/>
    </row>
    <row r="257" spans="14:36" ht="15.75">
      <c r="N257" s="14"/>
      <c r="AJ257" s="5"/>
    </row>
    <row r="258" spans="14:36" ht="15.75">
      <c r="N258" s="14"/>
      <c r="AJ258" s="5"/>
    </row>
    <row r="259" spans="14:36" ht="15.75">
      <c r="N259" s="14"/>
      <c r="AJ259" s="5"/>
    </row>
    <row r="260" spans="14:36" ht="15.75">
      <c r="N260" s="14"/>
      <c r="AJ260" s="5"/>
    </row>
    <row r="261" spans="14:36" ht="15.75">
      <c r="N261" s="14"/>
      <c r="AJ261" s="5"/>
    </row>
    <row r="262" spans="14:36" ht="15.75">
      <c r="N262" s="14"/>
      <c r="AJ262" s="5"/>
    </row>
    <row r="263" spans="14:36" ht="15.75">
      <c r="N263" s="14"/>
      <c r="AJ263" s="5"/>
    </row>
    <row r="264" spans="14:36" ht="15.75">
      <c r="N264" s="14"/>
      <c r="AJ264" s="5"/>
    </row>
    <row r="265" spans="14:36" ht="15.75">
      <c r="N265" s="14"/>
      <c r="AJ265" s="5"/>
    </row>
    <row r="266" spans="14:36" ht="15.75">
      <c r="N266" s="14"/>
      <c r="AJ266" s="5"/>
    </row>
    <row r="267" spans="14:36" ht="15.75">
      <c r="N267" s="14"/>
      <c r="AJ267" s="5"/>
    </row>
    <row r="268" spans="14:36" ht="15.75">
      <c r="N268" s="14"/>
      <c r="AJ268" s="5"/>
    </row>
    <row r="269" spans="14:36" ht="15.75">
      <c r="N269" s="14"/>
      <c r="AJ269" s="5"/>
    </row>
    <row r="270" spans="14:36" ht="15.75">
      <c r="N270" s="14"/>
      <c r="AJ270" s="5"/>
    </row>
    <row r="271" spans="14:36" ht="15.75">
      <c r="N271" s="14"/>
      <c r="AJ271" s="5"/>
    </row>
    <row r="272" spans="14:36" ht="15.75">
      <c r="N272" s="14"/>
      <c r="AJ272" s="5"/>
    </row>
    <row r="273" spans="14:36" ht="15.75">
      <c r="N273" s="14"/>
      <c r="AJ273" s="5"/>
    </row>
    <row r="274" spans="14:36" ht="15.75">
      <c r="N274" s="14"/>
      <c r="AJ274" s="5"/>
    </row>
    <row r="275" spans="14:36" ht="15.75">
      <c r="N275" s="14"/>
      <c r="AJ275" s="5"/>
    </row>
    <row r="276" spans="14:36" ht="15.75">
      <c r="N276" s="14"/>
      <c r="AJ276" s="5"/>
    </row>
    <row r="277" spans="14:36" ht="15.75">
      <c r="N277" s="14"/>
      <c r="AJ277" s="5"/>
    </row>
    <row r="278" spans="14:36" ht="15.75">
      <c r="N278" s="14"/>
      <c r="AJ278" s="5"/>
    </row>
    <row r="279" spans="14:36" ht="15.75">
      <c r="N279" s="14"/>
      <c r="AJ279" s="5"/>
    </row>
    <row r="280" spans="14:36" ht="15.75">
      <c r="N280" s="14"/>
      <c r="AJ280" s="5"/>
    </row>
    <row r="281" spans="14:36" ht="15.75">
      <c r="N281" s="14"/>
      <c r="AJ281" s="5"/>
    </row>
    <row r="282" spans="14:36" ht="15.75">
      <c r="N282" s="14"/>
      <c r="AJ282" s="5"/>
    </row>
    <row r="283" spans="14:36" ht="15.75">
      <c r="N283" s="14"/>
      <c r="AJ283" s="5"/>
    </row>
    <row r="284" spans="14:36" ht="15.75">
      <c r="N284" s="14"/>
      <c r="AJ284" s="5"/>
    </row>
    <row r="285" spans="14:36" ht="15.75">
      <c r="N285" s="14"/>
      <c r="AJ285" s="5"/>
    </row>
    <row r="286" spans="14:36" ht="15.75">
      <c r="N286" s="14"/>
      <c r="AJ286" s="5"/>
    </row>
    <row r="287" spans="14:36" ht="15.75">
      <c r="N287" s="14"/>
      <c r="AJ287" s="5"/>
    </row>
    <row r="288" spans="14:36" ht="15.75">
      <c r="N288" s="14"/>
      <c r="AJ288" s="5"/>
    </row>
    <row r="289" spans="14:36" ht="15.75">
      <c r="N289" s="14"/>
      <c r="AJ289" s="5"/>
    </row>
    <row r="290" spans="14:36" ht="15.75">
      <c r="N290" s="14"/>
      <c r="AJ290" s="5"/>
    </row>
    <row r="291" spans="14:36" ht="15.75">
      <c r="N291" s="14"/>
      <c r="AJ291" s="5"/>
    </row>
    <row r="292" spans="14:36" ht="15.75">
      <c r="N292" s="14"/>
      <c r="AJ292" s="5"/>
    </row>
    <row r="293" spans="14:36" ht="15.75">
      <c r="N293" s="14"/>
      <c r="AJ293" s="5"/>
    </row>
    <row r="294" spans="14:36" ht="15.75">
      <c r="N294" s="14"/>
      <c r="AJ294" s="5"/>
    </row>
    <row r="295" spans="14:36" ht="15.75">
      <c r="N295" s="14"/>
      <c r="AJ295" s="5"/>
    </row>
    <row r="296" spans="14:36" ht="15.75">
      <c r="N296" s="14"/>
      <c r="AJ296" s="5"/>
    </row>
    <row r="297" spans="14:36" ht="15.75">
      <c r="N297" s="14"/>
      <c r="AJ297" s="5"/>
    </row>
    <row r="298" spans="14:36" ht="15.75">
      <c r="N298" s="14"/>
      <c r="AJ298" s="5"/>
    </row>
    <row r="299" spans="14:36" ht="15.75">
      <c r="N299" s="14"/>
      <c r="AJ299" s="5"/>
    </row>
    <row r="300" spans="14:36" ht="15.75">
      <c r="N300" s="14"/>
      <c r="AJ300" s="5"/>
    </row>
    <row r="301" spans="14:36" ht="15.75">
      <c r="N301" s="14"/>
      <c r="AJ301" s="5"/>
    </row>
    <row r="302" spans="14:36" ht="15.75">
      <c r="N302" s="14"/>
      <c r="AJ302" s="5"/>
    </row>
    <row r="303" spans="14:36" ht="15.75">
      <c r="N303" s="14"/>
      <c r="AJ303" s="5"/>
    </row>
    <row r="304" spans="14:36" ht="15.75">
      <c r="N304" s="14"/>
      <c r="AJ304" s="5"/>
    </row>
    <row r="305" spans="14:36" ht="15.75">
      <c r="N305" s="14"/>
      <c r="AJ305" s="5"/>
    </row>
    <row r="306" spans="14:36" ht="15.75">
      <c r="N306" s="14"/>
      <c r="AJ306" s="5"/>
    </row>
    <row r="307" spans="14:36" ht="15.75">
      <c r="N307" s="14"/>
      <c r="AJ307" s="5"/>
    </row>
    <row r="308" spans="14:36" ht="15.75">
      <c r="N308" s="14"/>
      <c r="AJ308" s="5"/>
    </row>
    <row r="309" spans="14:36" ht="15.75">
      <c r="N309" s="14"/>
      <c r="AJ309" s="5"/>
    </row>
    <row r="310" spans="14:36" ht="15.75">
      <c r="N310" s="14"/>
      <c r="AJ310" s="5"/>
    </row>
    <row r="311" spans="14:36" ht="15.75">
      <c r="N311" s="14"/>
      <c r="AJ311" s="5"/>
    </row>
    <row r="312" spans="14:36" ht="15.75">
      <c r="N312" s="14"/>
      <c r="AJ312" s="5"/>
    </row>
    <row r="313" spans="14:36" ht="15.75">
      <c r="N313" s="14"/>
      <c r="AJ313" s="5"/>
    </row>
    <row r="314" spans="14:36" ht="15.75">
      <c r="N314" s="14"/>
      <c r="AJ314" s="5"/>
    </row>
    <row r="315" spans="14:36" ht="15.75">
      <c r="N315" s="14"/>
      <c r="AJ315" s="5"/>
    </row>
    <row r="316" spans="14:36" ht="15.75">
      <c r="N316" s="14"/>
      <c r="AJ316" s="5"/>
    </row>
    <row r="317" spans="14:36" ht="15.75">
      <c r="N317" s="14"/>
      <c r="AJ317" s="5"/>
    </row>
    <row r="318" spans="14:36" ht="15.75">
      <c r="N318" s="14"/>
      <c r="AJ318" s="5"/>
    </row>
    <row r="319" spans="14:36" ht="15.75">
      <c r="N319" s="14"/>
      <c r="AJ319" s="5"/>
    </row>
    <row r="320" spans="14:36" ht="15.75">
      <c r="N320" s="14"/>
      <c r="AJ320" s="5"/>
    </row>
    <row r="321" spans="14:36" ht="15.75">
      <c r="N321" s="14"/>
      <c r="AJ321" s="5"/>
    </row>
    <row r="322" spans="14:36" ht="15.75">
      <c r="N322" s="14"/>
      <c r="AJ322" s="5"/>
    </row>
    <row r="323" spans="14:36" ht="15.75">
      <c r="N323" s="14"/>
      <c r="AJ323" s="5"/>
    </row>
    <row r="324" spans="14:36" ht="15.75">
      <c r="N324" s="14"/>
      <c r="AJ324" s="5"/>
    </row>
    <row r="325" spans="14:36" ht="15.75">
      <c r="N325" s="14"/>
      <c r="AJ325" s="5"/>
    </row>
    <row r="326" spans="14:36" ht="15.75">
      <c r="N326" s="14"/>
      <c r="AJ326" s="5"/>
    </row>
    <row r="327" spans="14:36" ht="15.75">
      <c r="N327" s="14"/>
      <c r="AJ327" s="5"/>
    </row>
    <row r="328" spans="14:36" ht="15.75">
      <c r="N328" s="14"/>
      <c r="AJ328" s="5"/>
    </row>
    <row r="329" spans="14:36" ht="15.75">
      <c r="N329" s="14"/>
      <c r="AJ329" s="5"/>
    </row>
    <row r="330" spans="14:36" ht="15.75">
      <c r="N330" s="14"/>
      <c r="AJ330" s="5"/>
    </row>
    <row r="331" spans="14:36" ht="15.75">
      <c r="N331" s="14"/>
      <c r="AJ331" s="5"/>
    </row>
    <row r="332" spans="14:36" ht="15.75">
      <c r="N332" s="14"/>
      <c r="AJ332" s="5"/>
    </row>
    <row r="333" spans="14:36" ht="15.75">
      <c r="N333" s="14"/>
      <c r="AJ333" s="5"/>
    </row>
    <row r="334" spans="14:36" ht="15.75">
      <c r="N334" s="14"/>
      <c r="AJ334" s="5"/>
    </row>
    <row r="335" spans="14:36" ht="15.75">
      <c r="N335" s="14"/>
      <c r="AJ335" s="5"/>
    </row>
    <row r="336" spans="14:36" ht="15.75">
      <c r="N336" s="14"/>
      <c r="AJ336" s="5"/>
    </row>
    <row r="337" spans="14:36" ht="15.75">
      <c r="N337" s="14"/>
      <c r="AJ337" s="5"/>
    </row>
    <row r="338" spans="14:36" ht="15.75">
      <c r="N338" s="14"/>
      <c r="AJ338" s="5"/>
    </row>
    <row r="339" spans="14:36" ht="15.75">
      <c r="N339" s="14"/>
      <c r="AJ339" s="5"/>
    </row>
    <row r="340" spans="14:36" ht="15.75">
      <c r="N340" s="14"/>
      <c r="AJ340" s="5"/>
    </row>
    <row r="341" spans="14:36" ht="15.75">
      <c r="N341" s="14"/>
      <c r="AJ341" s="5"/>
    </row>
    <row r="342" spans="14:36" ht="15.75">
      <c r="N342" s="14"/>
      <c r="AJ342" s="5"/>
    </row>
    <row r="343" spans="14:36" ht="15.75">
      <c r="N343" s="14"/>
      <c r="AJ343" s="5"/>
    </row>
    <row r="344" spans="14:36" ht="15.75">
      <c r="N344" s="14"/>
      <c r="AJ344" s="5"/>
    </row>
    <row r="345" spans="14:36" ht="15.75">
      <c r="N345" s="14"/>
      <c r="AJ345" s="5"/>
    </row>
    <row r="346" spans="14:36" ht="15.75">
      <c r="N346" s="14"/>
      <c r="AJ346" s="5"/>
    </row>
    <row r="347" spans="14:36" ht="15.75">
      <c r="N347" s="14"/>
      <c r="AJ347" s="5"/>
    </row>
    <row r="348" spans="14:36" ht="15.75">
      <c r="N348" s="14"/>
      <c r="AJ348" s="5"/>
    </row>
    <row r="349" spans="14:36" ht="15.75">
      <c r="N349" s="14"/>
      <c r="AJ349" s="5"/>
    </row>
    <row r="350" spans="14:36" ht="15.75">
      <c r="N350" s="14"/>
      <c r="AJ350" s="5"/>
    </row>
    <row r="351" spans="14:36" ht="15.75">
      <c r="N351" s="14"/>
      <c r="AJ351" s="5"/>
    </row>
    <row r="352" spans="14:36" ht="15.75">
      <c r="N352" s="14"/>
      <c r="AJ352" s="5"/>
    </row>
    <row r="353" spans="14:36" ht="15.75">
      <c r="N353" s="14"/>
      <c r="AI353" s="5"/>
      <c r="AJ353" s="5"/>
    </row>
    <row r="354" spans="14:36" ht="15.75">
      <c r="N354" s="14"/>
      <c r="AH354" s="5"/>
      <c r="AI354" s="5"/>
      <c r="AJ354" s="5"/>
    </row>
    <row r="355" spans="14:36" ht="15.75">
      <c r="N355" s="14"/>
      <c r="AI355" s="5"/>
      <c r="AJ355" s="5"/>
    </row>
    <row r="356" spans="14:36" ht="15.75">
      <c r="N356" s="14"/>
      <c r="AI356" s="5"/>
      <c r="AJ356" s="5"/>
    </row>
    <row r="357" spans="14:36" ht="15.75">
      <c r="N357" s="14"/>
      <c r="AI357" s="5"/>
      <c r="AJ357" s="5"/>
    </row>
    <row r="358" spans="14:36" ht="15.75">
      <c r="N358" s="14"/>
      <c r="AI358" s="5"/>
      <c r="AJ358" s="5"/>
    </row>
    <row r="359" spans="14:36" ht="15.75">
      <c r="N359" s="14"/>
      <c r="AI359" s="5"/>
      <c r="AJ359" s="5"/>
    </row>
    <row r="360" spans="14:36" ht="15.75">
      <c r="N360" s="14"/>
      <c r="AI360" s="5"/>
      <c r="AJ360" s="5"/>
    </row>
    <row r="361" spans="14:36" ht="15.75">
      <c r="N361" s="14"/>
      <c r="AI361" s="5"/>
      <c r="AJ361" s="5"/>
    </row>
    <row r="362" spans="14:36" ht="15.75">
      <c r="N362" s="14"/>
      <c r="AI362" s="5"/>
      <c r="AJ362" s="5"/>
    </row>
    <row r="363" spans="14:36" ht="15.75">
      <c r="N363" s="14"/>
      <c r="AI363" s="5"/>
      <c r="AJ363" s="5"/>
    </row>
    <row r="364" spans="14:36" ht="15.75">
      <c r="N364" s="14"/>
      <c r="AI364" s="5"/>
      <c r="AJ364" s="5"/>
    </row>
    <row r="365" spans="14:36" ht="15.75">
      <c r="N365" s="14"/>
      <c r="AI365" s="5"/>
      <c r="AJ365" s="5"/>
    </row>
    <row r="366" spans="14:36" ht="15.75">
      <c r="N366" s="14"/>
      <c r="AI366" s="5"/>
      <c r="AJ366" s="5"/>
    </row>
    <row r="367" spans="14:36" ht="15.75">
      <c r="N367" s="14"/>
      <c r="AI367" s="5"/>
      <c r="AJ367" s="5"/>
    </row>
    <row r="368" spans="14:36" ht="15.75">
      <c r="N368" s="14"/>
      <c r="AI368" s="5"/>
      <c r="AJ368" s="5"/>
    </row>
    <row r="369" spans="14:36" ht="15.75">
      <c r="N369" s="14"/>
      <c r="AI369" s="5"/>
      <c r="AJ369" s="5"/>
    </row>
    <row r="370" spans="14:36" ht="15.75">
      <c r="N370" s="14"/>
      <c r="AI370" s="5"/>
      <c r="AJ370" s="5"/>
    </row>
    <row r="371" spans="14:36" ht="15.75">
      <c r="N371" s="14"/>
      <c r="AI371" s="5"/>
      <c r="AJ371" s="5"/>
    </row>
    <row r="372" spans="14:36" ht="15.75">
      <c r="N372" s="14"/>
      <c r="AI372" s="5"/>
      <c r="AJ372" s="5"/>
    </row>
    <row r="373" spans="14:36" ht="15.75">
      <c r="N373" s="14"/>
      <c r="AI373" s="5"/>
      <c r="AJ373" s="5"/>
    </row>
    <row r="374" spans="14:36" ht="15.75">
      <c r="N374" s="14"/>
      <c r="AI374" s="5"/>
      <c r="AJ374" s="5"/>
    </row>
    <row r="375" spans="14:36" ht="15.75">
      <c r="N375" s="14"/>
      <c r="AI375" s="5"/>
      <c r="AJ375" s="5"/>
    </row>
    <row r="376" spans="14:36" ht="15.75">
      <c r="N376" s="14"/>
      <c r="AI376" s="5"/>
      <c r="AJ376" s="5"/>
    </row>
    <row r="377" spans="14:36" ht="15.75">
      <c r="N377" s="14"/>
      <c r="AI377" s="5"/>
      <c r="AJ377" s="5"/>
    </row>
    <row r="378" spans="14:36" ht="15.75">
      <c r="N378" s="14"/>
      <c r="AI378" s="5"/>
      <c r="AJ378" s="5"/>
    </row>
    <row r="379" spans="14:36" ht="15.75">
      <c r="N379" s="14"/>
      <c r="AI379" s="5"/>
      <c r="AJ379" s="5"/>
    </row>
    <row r="380" spans="14:36" ht="15.75">
      <c r="N380" s="14"/>
      <c r="AI380" s="5"/>
      <c r="AJ380" s="5"/>
    </row>
    <row r="381" spans="14:36" ht="15.75">
      <c r="N381" s="14"/>
      <c r="AI381" s="5"/>
      <c r="AJ381" s="5"/>
    </row>
    <row r="382" spans="14:36" ht="15.75">
      <c r="N382" s="14"/>
      <c r="AI382" s="5"/>
      <c r="AJ382" s="5"/>
    </row>
    <row r="383" spans="14:36" ht="15.75">
      <c r="N383" s="14"/>
      <c r="AH383" s="5"/>
      <c r="AI383" s="5"/>
      <c r="AJ383" s="5"/>
    </row>
    <row r="384" spans="14:36" ht="15.75">
      <c r="N384" s="14"/>
      <c r="AH384" s="5"/>
      <c r="AI384" s="5"/>
      <c r="AJ384" s="5"/>
    </row>
    <row r="385" spans="14:36" ht="15.75">
      <c r="N385" s="14"/>
      <c r="AH385" s="5"/>
      <c r="AI385" s="5"/>
      <c r="AJ385" s="5"/>
    </row>
    <row r="386" spans="14:36" ht="15.75">
      <c r="N386" s="14"/>
      <c r="AI386" s="5"/>
      <c r="AJ386" s="5"/>
    </row>
    <row r="387" spans="14:36" ht="15.75">
      <c r="N387" s="14"/>
      <c r="AI387" s="5"/>
      <c r="AJ387" s="5"/>
    </row>
    <row r="388" spans="14:36" ht="15.75">
      <c r="N388" s="14"/>
      <c r="AI388" s="5"/>
      <c r="AJ388" s="5"/>
    </row>
    <row r="389" spans="14:36" ht="15.75">
      <c r="N389" s="14"/>
      <c r="AI389" s="5"/>
      <c r="AJ389" s="5"/>
    </row>
    <row r="390" spans="14:36" ht="15.75">
      <c r="N390" s="14"/>
      <c r="AI390" s="5"/>
      <c r="AJ390" s="5"/>
    </row>
    <row r="391" spans="14:36" ht="15.75">
      <c r="N391" s="14"/>
      <c r="AI391" s="5"/>
      <c r="AJ391" s="5"/>
    </row>
    <row r="392" spans="14:36" ht="15.75">
      <c r="N392" s="14"/>
      <c r="AI392" s="5"/>
      <c r="AJ392" s="5"/>
    </row>
    <row r="393" spans="14:36" ht="15.75">
      <c r="N393" s="14"/>
      <c r="AI393" s="5"/>
      <c r="AJ393" s="5"/>
    </row>
    <row r="394" spans="14:36" ht="15.75">
      <c r="N394" s="14"/>
      <c r="AI394" s="5"/>
      <c r="AJ394" s="5"/>
    </row>
    <row r="395" spans="14:36" ht="15.75">
      <c r="N395" s="14"/>
      <c r="AI395" s="5"/>
      <c r="AJ395" s="5"/>
    </row>
    <row r="396" spans="14:36" ht="15.75">
      <c r="N396" s="14"/>
      <c r="AI396" s="5"/>
      <c r="AJ396" s="5"/>
    </row>
    <row r="397" spans="14:36" ht="15.75">
      <c r="N397" s="14"/>
      <c r="AI397" s="5"/>
      <c r="AJ397" s="5"/>
    </row>
    <row r="398" spans="14:36" ht="15.75">
      <c r="N398" s="14"/>
      <c r="AJ398" s="5"/>
    </row>
    <row r="399" spans="14:36" ht="15.75">
      <c r="N399" s="14"/>
      <c r="AJ399" s="5"/>
    </row>
    <row r="400" spans="14:36" ht="15.75">
      <c r="N400" s="14"/>
      <c r="AJ400" s="5"/>
    </row>
    <row r="401" spans="14:36" ht="15.75">
      <c r="N401" s="14"/>
      <c r="AJ401" s="5"/>
    </row>
    <row r="402" spans="14:36" ht="15.75">
      <c r="N402" s="14"/>
      <c r="AJ402" s="5"/>
    </row>
    <row r="403" spans="14:36" ht="15.75">
      <c r="N403" s="14"/>
      <c r="AJ403" s="5"/>
    </row>
    <row r="404" spans="14:36" ht="15.75">
      <c r="N404" s="14"/>
      <c r="AJ404" s="5"/>
    </row>
    <row r="405" spans="14:36" ht="15.75">
      <c r="N405" s="14"/>
      <c r="AJ405" s="5"/>
    </row>
    <row r="406" spans="14:36" ht="15.75">
      <c r="N406" s="14"/>
      <c r="AJ406" s="5"/>
    </row>
    <row r="407" spans="14:36" ht="15.75">
      <c r="N407" s="14"/>
      <c r="AJ407" s="5"/>
    </row>
    <row r="408" spans="14:36" ht="15.75">
      <c r="N408" s="14"/>
      <c r="AJ408" s="5"/>
    </row>
    <row r="409" spans="14:36" ht="15.75">
      <c r="N409" s="14"/>
      <c r="AJ409" s="5"/>
    </row>
    <row r="410" spans="14:36" ht="15.75">
      <c r="N410" s="14"/>
      <c r="AJ410" s="5"/>
    </row>
    <row r="411" spans="14:36" ht="15.75">
      <c r="N411" s="14"/>
      <c r="AJ411" s="5"/>
    </row>
    <row r="412" spans="14:36" ht="15.75">
      <c r="N412" s="14"/>
      <c r="AJ412" s="5"/>
    </row>
    <row r="413" spans="14:36" ht="15.75">
      <c r="N413" s="14"/>
      <c r="AJ413" s="5"/>
    </row>
    <row r="414" spans="14:36" ht="15.75">
      <c r="N414" s="14"/>
      <c r="AJ414" s="5"/>
    </row>
    <row r="415" spans="14:36" ht="15.75">
      <c r="N415" s="14"/>
      <c r="AJ415" s="5"/>
    </row>
    <row r="416" spans="14:36" ht="15.75">
      <c r="N416" s="14"/>
      <c r="AJ416" s="5"/>
    </row>
    <row r="417" spans="14:36" ht="15.75">
      <c r="N417" s="14"/>
      <c r="AJ417" s="5"/>
    </row>
    <row r="418" spans="14:36" ht="15.75">
      <c r="N418" s="14"/>
      <c r="AJ418" s="5"/>
    </row>
    <row r="419" spans="14:36" ht="15.75">
      <c r="N419" s="14"/>
      <c r="AJ419" s="5"/>
    </row>
    <row r="420" spans="14:36" ht="15.75">
      <c r="N420" s="14"/>
      <c r="AJ420" s="5"/>
    </row>
    <row r="421" spans="14:36" ht="15.75">
      <c r="N421" s="14"/>
      <c r="AJ421" s="5"/>
    </row>
    <row r="422" spans="14:36" ht="15.75">
      <c r="N422" s="14"/>
      <c r="AJ422" s="5"/>
    </row>
    <row r="423" spans="14:36" ht="15.75">
      <c r="N423" s="14"/>
      <c r="AJ423" s="5"/>
    </row>
    <row r="424" spans="14:36" ht="15.75">
      <c r="N424" s="14"/>
      <c r="AJ424" s="5"/>
    </row>
    <row r="425" spans="14:36" ht="15.75">
      <c r="N425" s="14"/>
      <c r="AJ425" s="5"/>
    </row>
    <row r="426" spans="14:36" ht="15.75">
      <c r="N426" s="14"/>
      <c r="AI426" s="5"/>
      <c r="AJ426" s="5"/>
    </row>
    <row r="427" spans="14:36" ht="15.75">
      <c r="N427" s="14"/>
      <c r="AJ427" s="5"/>
    </row>
    <row r="428" spans="14:36" ht="15.75">
      <c r="N428" s="14"/>
      <c r="AJ428" s="5"/>
    </row>
    <row r="429" spans="14:36" ht="15.75">
      <c r="N429" s="14"/>
      <c r="AJ429" s="5"/>
    </row>
    <row r="430" spans="14:36" ht="15.75">
      <c r="N430" s="14"/>
      <c r="AJ430" s="5"/>
    </row>
    <row r="431" spans="14:36" ht="15.75">
      <c r="N431" s="14"/>
      <c r="AJ431" s="5"/>
    </row>
    <row r="432" spans="14:36" ht="15.75">
      <c r="N432" s="14"/>
      <c r="AJ432" s="5"/>
    </row>
    <row r="433" spans="14:36" ht="15.75">
      <c r="N433" s="14"/>
      <c r="AJ433" s="5"/>
    </row>
    <row r="434" spans="14:36" ht="15.75">
      <c r="N434" s="14"/>
      <c r="AJ434" s="5"/>
    </row>
    <row r="435" spans="14:36" ht="15.75">
      <c r="N435" s="14"/>
      <c r="AJ435" s="5"/>
    </row>
    <row r="436" spans="14:36" ht="15.75">
      <c r="N436" s="14"/>
      <c r="AJ436" s="5"/>
    </row>
    <row r="437" spans="14:36" ht="15.75">
      <c r="N437" s="14"/>
      <c r="AJ437" s="5"/>
    </row>
    <row r="438" spans="14:36" ht="15.75">
      <c r="N438" s="14"/>
      <c r="AJ438" s="5"/>
    </row>
    <row r="439" spans="14:36" ht="15.75">
      <c r="N439" s="14"/>
      <c r="AJ439" s="5"/>
    </row>
    <row r="440" spans="14:36" ht="15.75">
      <c r="N440" s="14"/>
      <c r="AJ440" s="5"/>
    </row>
    <row r="441" spans="14:36" ht="15.75">
      <c r="N441" s="14"/>
      <c r="AJ441" s="5"/>
    </row>
    <row r="442" spans="14:36" ht="15.75">
      <c r="N442" s="14"/>
      <c r="AJ442" s="5"/>
    </row>
    <row r="443" spans="14:36" ht="15.75">
      <c r="N443" s="14"/>
      <c r="AJ443" s="5"/>
    </row>
    <row r="444" spans="14:36" ht="15.75">
      <c r="N444" s="14"/>
      <c r="AJ444" s="5"/>
    </row>
    <row r="445" spans="14:36" ht="15.75">
      <c r="N445" s="14"/>
      <c r="AJ445" s="5"/>
    </row>
    <row r="446" spans="14:36" ht="15.75">
      <c r="N446" s="14"/>
      <c r="AJ446" s="5"/>
    </row>
    <row r="447" spans="14:36" ht="15.75">
      <c r="N447" s="14"/>
      <c r="AJ447" s="5"/>
    </row>
    <row r="448" spans="14:36" ht="15.75">
      <c r="N448" s="14"/>
      <c r="AJ448" s="5"/>
    </row>
    <row r="449" spans="14:36" ht="15.75">
      <c r="N449" s="14"/>
      <c r="AJ449" s="5"/>
    </row>
    <row r="450" spans="14:36" ht="15.75">
      <c r="N450" s="14"/>
      <c r="AI450" s="5"/>
      <c r="AJ450" s="5"/>
    </row>
    <row r="451" spans="14:36" ht="15.75">
      <c r="N451" s="14"/>
      <c r="AI451" s="5"/>
      <c r="AJ451" s="5"/>
    </row>
    <row r="452" spans="14:36" ht="15.75">
      <c r="N452" s="14"/>
      <c r="AI452" s="5"/>
      <c r="AJ452" s="5"/>
    </row>
    <row r="453" spans="14:36" ht="15.75">
      <c r="N453" s="14"/>
      <c r="AI453" s="5"/>
      <c r="AJ453" s="5"/>
    </row>
    <row r="454" spans="14:36" ht="15.75">
      <c r="N454" s="14"/>
      <c r="AI454" s="5"/>
      <c r="AJ454" s="5"/>
    </row>
    <row r="455" spans="14:36" ht="15.75">
      <c r="N455" s="14"/>
      <c r="AI455" s="5"/>
      <c r="AJ455" s="5"/>
    </row>
    <row r="456" spans="14:36" ht="15.75">
      <c r="N456" s="14"/>
      <c r="AI456" s="5"/>
      <c r="AJ456" s="5"/>
    </row>
    <row r="457" spans="14:36" ht="15.75">
      <c r="N457" s="14"/>
      <c r="AI457" s="5"/>
      <c r="AJ457" s="5"/>
    </row>
    <row r="458" spans="14:36" ht="15.75">
      <c r="N458" s="14"/>
      <c r="AI458" s="5"/>
      <c r="AJ458" s="5"/>
    </row>
    <row r="459" spans="14:36" ht="15.75">
      <c r="N459" s="14"/>
      <c r="AI459" s="5"/>
      <c r="AJ459" s="5"/>
    </row>
    <row r="460" spans="14:36" ht="15.75">
      <c r="N460" s="14"/>
      <c r="AI460" s="5"/>
      <c r="AJ460" s="5"/>
    </row>
    <row r="461" spans="14:36" ht="15.75">
      <c r="N461" s="14"/>
      <c r="AI461" s="5"/>
      <c r="AJ461" s="5"/>
    </row>
    <row r="462" spans="14:36" ht="15.75">
      <c r="N462" s="14"/>
      <c r="AI462" s="5"/>
      <c r="AJ462" s="5"/>
    </row>
    <row r="463" spans="14:36" ht="15.75">
      <c r="N463" s="14"/>
      <c r="AI463" s="5"/>
      <c r="AJ463" s="5"/>
    </row>
    <row r="464" spans="14:36" ht="15.75">
      <c r="N464" s="14"/>
      <c r="AI464" s="5"/>
      <c r="AJ464" s="5"/>
    </row>
    <row r="465" spans="14:36" ht="15.75">
      <c r="N465" s="14"/>
      <c r="AI465" s="5"/>
      <c r="AJ465" s="5"/>
    </row>
    <row r="466" spans="14:36" ht="15.75">
      <c r="N466" s="14"/>
      <c r="AI466" s="5"/>
      <c r="AJ466" s="5"/>
    </row>
    <row r="467" spans="14:36" ht="15.75">
      <c r="N467" s="14"/>
      <c r="AI467" s="5"/>
      <c r="AJ467" s="5"/>
    </row>
    <row r="468" spans="14:36" ht="15.75">
      <c r="N468" s="14"/>
      <c r="AH468" s="5"/>
      <c r="AI468" s="5"/>
      <c r="AJ468" s="5"/>
    </row>
    <row r="469" spans="14:36" ht="15.75">
      <c r="N469" s="14"/>
      <c r="AI469" s="5"/>
      <c r="AJ469" s="5"/>
    </row>
    <row r="470" spans="14:36" ht="15.75">
      <c r="N470" s="14"/>
      <c r="AI470" s="5"/>
      <c r="AJ470" s="5"/>
    </row>
    <row r="471" spans="14:36" ht="15.75">
      <c r="N471" s="14"/>
      <c r="AI471" s="5"/>
      <c r="AJ471" s="5"/>
    </row>
    <row r="472" spans="14:36" ht="15.75">
      <c r="N472" s="14"/>
      <c r="AI472" s="5"/>
      <c r="AJ472" s="5"/>
    </row>
    <row r="473" spans="14:36" ht="15.75">
      <c r="N473" s="14"/>
      <c r="AI473" s="5"/>
      <c r="AJ473" s="5"/>
    </row>
    <row r="474" spans="14:36" ht="15.75">
      <c r="N474" s="14"/>
      <c r="AI474" s="5"/>
      <c r="AJ474" s="5"/>
    </row>
    <row r="475" spans="14:36" ht="15.75">
      <c r="N475" s="14"/>
      <c r="AI475" s="5"/>
      <c r="AJ475" s="5"/>
    </row>
    <row r="476" spans="14:36" ht="15.75">
      <c r="N476" s="14"/>
      <c r="AJ476" s="5"/>
    </row>
    <row r="477" spans="14:36" ht="15.75">
      <c r="N477" s="14"/>
      <c r="AJ477" s="5"/>
    </row>
    <row r="478" spans="14:36" ht="15.75">
      <c r="N478" s="14"/>
      <c r="AJ478" s="5"/>
    </row>
    <row r="479" spans="14:36" ht="15.75">
      <c r="N479" s="14"/>
      <c r="AJ479" s="5"/>
    </row>
    <row r="480" spans="14:36" ht="15.75">
      <c r="N480" s="14"/>
      <c r="AJ480" s="5"/>
    </row>
    <row r="481" spans="14:36" ht="15.75">
      <c r="N481" s="14"/>
      <c r="AJ481" s="5"/>
    </row>
    <row r="482" spans="14:36" ht="15.75">
      <c r="N482" s="14"/>
      <c r="AJ482" s="5"/>
    </row>
    <row r="483" spans="14:36" ht="15.75">
      <c r="N483" s="14"/>
      <c r="AI483" s="5"/>
      <c r="AJ483" s="5"/>
    </row>
    <row r="484" spans="14:36" ht="15.75">
      <c r="N484" s="14"/>
      <c r="AI484" s="5"/>
      <c r="AJ484" s="5"/>
    </row>
    <row r="485" spans="14:36" ht="15.75">
      <c r="N485" s="14"/>
      <c r="AJ485" s="5"/>
    </row>
    <row r="486" spans="14:36" ht="15.75">
      <c r="N486" s="14"/>
      <c r="AJ486" s="5"/>
    </row>
    <row r="487" spans="14:36" ht="15.75">
      <c r="N487" s="14"/>
      <c r="AJ487" s="5"/>
    </row>
    <row r="488" spans="14:36" ht="15.75">
      <c r="N488" s="14"/>
      <c r="AJ488" s="5"/>
    </row>
    <row r="489" spans="14:36" ht="15.75">
      <c r="N489" s="14"/>
      <c r="AJ489" s="5"/>
    </row>
    <row r="490" spans="14:36" ht="15.75">
      <c r="N490" s="14"/>
      <c r="AJ490" s="5"/>
    </row>
    <row r="491" spans="14:36" ht="15.75">
      <c r="N491" s="14"/>
      <c r="AJ491" s="5"/>
    </row>
    <row r="492" spans="14:36" ht="15.75">
      <c r="N492" s="14"/>
      <c r="AJ492" s="5"/>
    </row>
    <row r="493" spans="14:36" ht="15.75">
      <c r="N493" s="14"/>
      <c r="AJ493" s="5"/>
    </row>
    <row r="494" spans="14:36" ht="15.75">
      <c r="N494" s="14"/>
      <c r="AJ494" s="5"/>
    </row>
    <row r="495" spans="14:36" ht="15.75">
      <c r="N495" s="14"/>
      <c r="AJ495" s="5"/>
    </row>
    <row r="496" spans="14:36" ht="15.75">
      <c r="N496" s="14"/>
      <c r="AJ496" s="5"/>
    </row>
    <row r="497" spans="14:36" ht="15.75">
      <c r="N497" s="14"/>
      <c r="AJ497" s="5"/>
    </row>
    <row r="498" spans="14:36" ht="15.75">
      <c r="N498" s="14"/>
      <c r="AI498" s="5"/>
      <c r="AJ498" s="5"/>
    </row>
    <row r="499" spans="14:36" ht="15.75">
      <c r="N499" s="14"/>
      <c r="AJ499" s="5"/>
    </row>
    <row r="500" spans="14:36" ht="15.75">
      <c r="N500" s="14"/>
      <c r="AJ500" s="5"/>
    </row>
    <row r="501" spans="14:36" ht="15.75">
      <c r="N501" s="14"/>
      <c r="AJ501" s="5"/>
    </row>
    <row r="502" spans="14:36" ht="15.75">
      <c r="N502" s="14"/>
      <c r="AJ502" s="5"/>
    </row>
    <row r="503" spans="14:36" ht="15.75">
      <c r="N503" s="14"/>
      <c r="AJ503" s="5"/>
    </row>
    <row r="504" spans="14:36" ht="15.75">
      <c r="N504" s="14"/>
      <c r="AJ504" s="5"/>
    </row>
    <row r="505" spans="14:36" ht="15.75">
      <c r="N505" s="14"/>
      <c r="AJ505" s="5"/>
    </row>
    <row r="506" spans="14:36" ht="15.75">
      <c r="N506" s="14"/>
      <c r="AJ506" s="5"/>
    </row>
    <row r="507" spans="14:36" ht="15.75">
      <c r="N507" s="14"/>
      <c r="AJ507" s="5"/>
    </row>
    <row r="508" spans="14:36" ht="15.75">
      <c r="N508" s="14"/>
      <c r="AJ508" s="5"/>
    </row>
    <row r="509" spans="14:36" ht="15.75">
      <c r="N509" s="14"/>
      <c r="AJ509" s="5"/>
    </row>
    <row r="510" spans="14:36" ht="15.75">
      <c r="N510" s="14"/>
      <c r="AJ510" s="5"/>
    </row>
    <row r="511" spans="14:36" ht="15.75">
      <c r="N511" s="14"/>
      <c r="AJ511" s="5"/>
    </row>
    <row r="512" spans="14:36" ht="15.75">
      <c r="N512" s="14"/>
      <c r="AJ512" s="5"/>
    </row>
    <row r="513" spans="14:36" ht="15.75">
      <c r="N513" s="14"/>
      <c r="AJ513" s="5"/>
    </row>
    <row r="514" spans="14:36" ht="15.75">
      <c r="N514" s="14"/>
      <c r="AJ514" s="5"/>
    </row>
    <row r="515" spans="14:36" ht="15.75">
      <c r="N515" s="14"/>
      <c r="AJ515" s="5"/>
    </row>
    <row r="516" spans="14:36" ht="15.75">
      <c r="N516" s="14"/>
      <c r="AJ516" s="5"/>
    </row>
    <row r="517" spans="14:36" ht="15.75">
      <c r="N517" s="14"/>
      <c r="AJ517" s="5"/>
    </row>
    <row r="518" spans="14:36" ht="15.75">
      <c r="N518" s="14"/>
      <c r="AJ518" s="5"/>
    </row>
    <row r="519" spans="14:36" ht="15.75">
      <c r="N519" s="14"/>
      <c r="AJ519" s="5"/>
    </row>
    <row r="520" spans="14:36" ht="15.75">
      <c r="N520" s="14"/>
      <c r="AJ520" s="5"/>
    </row>
    <row r="521" spans="14:36" ht="15.75">
      <c r="N521" s="14"/>
      <c r="AJ521" s="5"/>
    </row>
    <row r="522" spans="14:36" ht="15.75">
      <c r="N522" s="14"/>
      <c r="AJ522" s="5"/>
    </row>
    <row r="523" spans="14:36" ht="15.75">
      <c r="N523" s="14"/>
      <c r="AJ523" s="5"/>
    </row>
    <row r="524" spans="14:36" ht="15.75">
      <c r="N524" s="14"/>
      <c r="AJ524" s="5"/>
    </row>
    <row r="525" spans="14:36" ht="15.75">
      <c r="N525" s="14"/>
      <c r="AJ525" s="5"/>
    </row>
    <row r="526" spans="14:36" ht="15.75">
      <c r="N526" s="14"/>
      <c r="AJ526" s="5"/>
    </row>
    <row r="527" spans="14:36" ht="15.75">
      <c r="N527" s="14"/>
      <c r="AJ527" s="5"/>
    </row>
    <row r="528" spans="14:36" ht="15.75">
      <c r="N528" s="14"/>
      <c r="AJ528" s="5"/>
    </row>
    <row r="529" spans="14:36" ht="15.75">
      <c r="N529" s="14"/>
      <c r="AJ529" s="5"/>
    </row>
    <row r="530" spans="14:36" ht="15.75">
      <c r="N530" s="14"/>
      <c r="AI530" s="5"/>
      <c r="AJ530" s="5"/>
    </row>
    <row r="531" spans="14:36" ht="15.75">
      <c r="N531" s="14"/>
      <c r="AI531" s="5"/>
      <c r="AJ531" s="5"/>
    </row>
    <row r="532" spans="14:36" ht="15.75">
      <c r="N532" s="14"/>
      <c r="AJ532" s="5"/>
    </row>
    <row r="533" spans="14:36" ht="15.75">
      <c r="N533" s="14"/>
      <c r="AJ533" s="5"/>
    </row>
    <row r="534" spans="14:36" ht="15.75">
      <c r="N534" s="14"/>
      <c r="AJ534" s="5"/>
    </row>
    <row r="535" spans="14:36" ht="15.75">
      <c r="N535" s="14"/>
      <c r="AJ535" s="5"/>
    </row>
    <row r="536" spans="14:36" ht="15.75">
      <c r="N536" s="14"/>
      <c r="AJ536" s="5"/>
    </row>
    <row r="537" spans="14:36" ht="15.75">
      <c r="N537" s="14"/>
      <c r="AI537" s="5"/>
      <c r="AJ537" s="5"/>
    </row>
    <row r="538" spans="14:36" ht="15.75">
      <c r="N538" s="14"/>
      <c r="AI538" s="5"/>
      <c r="AJ538" s="5"/>
    </row>
    <row r="539" spans="14:36" ht="15.75">
      <c r="N539" s="14"/>
      <c r="AI539" s="5"/>
      <c r="AJ539" s="5"/>
    </row>
    <row r="540" spans="14:36" ht="15.75">
      <c r="N540" s="14"/>
      <c r="AI540" s="5"/>
      <c r="AJ540" s="5"/>
    </row>
    <row r="541" spans="14:36" ht="15.75">
      <c r="N541" s="14"/>
      <c r="AJ541" s="5"/>
    </row>
    <row r="542" spans="14:36" ht="15.75">
      <c r="N542" s="14"/>
      <c r="AJ542" s="5"/>
    </row>
    <row r="543" spans="14:36" ht="15.75">
      <c r="N543" s="14"/>
      <c r="AJ543" s="5"/>
    </row>
    <row r="544" spans="14:36" ht="15.75">
      <c r="N544" s="14"/>
      <c r="AJ544" s="5"/>
    </row>
    <row r="545" spans="14:36" ht="15.75">
      <c r="N545" s="14"/>
      <c r="AJ545" s="5"/>
    </row>
    <row r="546" spans="14:36" ht="15.75">
      <c r="N546" s="14"/>
      <c r="AJ546" s="5"/>
    </row>
    <row r="547" spans="14:36" ht="15.75">
      <c r="N547" s="14"/>
      <c r="AJ547" s="5"/>
    </row>
    <row r="548" spans="14:36" ht="15.75">
      <c r="N548" s="14"/>
      <c r="AJ548" s="5"/>
    </row>
    <row r="549" spans="14:36" ht="15.75">
      <c r="N549" s="14"/>
      <c r="AJ549" s="5"/>
    </row>
    <row r="550" spans="14:36" ht="15.75">
      <c r="N550" s="14"/>
      <c r="AJ550" s="5"/>
    </row>
    <row r="551" spans="14:36" ht="15.75">
      <c r="N551" s="14"/>
      <c r="AJ551" s="5"/>
    </row>
    <row r="552" spans="14:36" ht="15.75">
      <c r="N552" s="14"/>
      <c r="AH552" s="5"/>
      <c r="AI552" s="5"/>
      <c r="AJ552" s="5"/>
    </row>
    <row r="553" spans="14:36" ht="15.75">
      <c r="N553" s="14"/>
      <c r="AI553" s="5"/>
      <c r="AJ553" s="5"/>
    </row>
    <row r="554" spans="14:36" ht="15.75">
      <c r="N554" s="14"/>
      <c r="AI554" s="5"/>
      <c r="AJ554" s="5"/>
    </row>
    <row r="555" spans="14:36" ht="15.75">
      <c r="N555" s="14"/>
      <c r="AI555" s="5"/>
      <c r="AJ555" s="5"/>
    </row>
    <row r="556" spans="14:36" ht="15.75">
      <c r="N556" s="14"/>
      <c r="AI556" s="5"/>
      <c r="AJ556" s="5"/>
    </row>
    <row r="557" spans="14:36" ht="15.75">
      <c r="N557" s="14"/>
      <c r="AI557" s="5"/>
      <c r="AJ557" s="5"/>
    </row>
    <row r="558" spans="14:36" ht="15.75">
      <c r="N558" s="14"/>
      <c r="AI558" s="5"/>
      <c r="AJ558" s="5"/>
    </row>
    <row r="559" spans="14:36" ht="15.75">
      <c r="N559" s="14"/>
      <c r="AI559" s="5"/>
      <c r="AJ559" s="5"/>
    </row>
    <row r="560" spans="14:36" ht="15.75">
      <c r="N560" s="14"/>
      <c r="AI560" s="5"/>
      <c r="AJ560" s="5"/>
    </row>
    <row r="561" spans="14:36" ht="15.75">
      <c r="N561" s="14"/>
      <c r="AI561" s="5"/>
      <c r="AJ561" s="5"/>
    </row>
    <row r="562" spans="14:36" ht="15.75">
      <c r="N562" s="14"/>
      <c r="AI562" s="5"/>
      <c r="AJ562" s="5"/>
    </row>
    <row r="563" spans="14:36" ht="15.75">
      <c r="N563" s="14"/>
      <c r="AI563" s="5"/>
      <c r="AJ563" s="5"/>
    </row>
    <row r="564" spans="14:36" ht="15.75">
      <c r="N564" s="14"/>
      <c r="AI564" s="5"/>
      <c r="AJ564" s="5"/>
    </row>
    <row r="565" spans="14:36" ht="15.75">
      <c r="N565" s="14"/>
      <c r="AI565" s="5"/>
      <c r="AJ565" s="5"/>
    </row>
    <row r="566" spans="14:36" ht="15.75">
      <c r="N566" s="14"/>
      <c r="AI566" s="5"/>
      <c r="AJ566" s="5"/>
    </row>
    <row r="567" spans="14:36" ht="15.75">
      <c r="N567" s="14"/>
      <c r="AI567" s="5"/>
      <c r="AJ567" s="5"/>
    </row>
    <row r="568" spans="14:36" ht="15.75">
      <c r="N568" s="14"/>
      <c r="AI568" s="5"/>
      <c r="AJ568" s="5"/>
    </row>
    <row r="569" spans="14:36" ht="15.75">
      <c r="N569" s="14"/>
      <c r="AI569" s="5"/>
      <c r="AJ569" s="5"/>
    </row>
    <row r="570" spans="14:36" ht="15.75">
      <c r="N570" s="14"/>
      <c r="AI570" s="5"/>
      <c r="AJ570" s="5"/>
    </row>
    <row r="571" spans="14:36" ht="15.75">
      <c r="N571" s="14"/>
      <c r="AI571" s="5"/>
      <c r="AJ571" s="5"/>
    </row>
    <row r="572" spans="14:36" ht="15.75">
      <c r="N572" s="14"/>
      <c r="AI572" s="5"/>
      <c r="AJ572" s="5"/>
    </row>
    <row r="573" spans="14:36" ht="15.75">
      <c r="N573" s="14"/>
      <c r="AI573" s="5"/>
      <c r="AJ573" s="5"/>
    </row>
    <row r="574" spans="14:36" ht="15.75">
      <c r="N574" s="14"/>
      <c r="AI574" s="5"/>
      <c r="AJ574" s="5"/>
    </row>
    <row r="575" spans="14:36" ht="15.75">
      <c r="N575" s="14"/>
      <c r="AI575" s="5"/>
      <c r="AJ575" s="5"/>
    </row>
    <row r="576" spans="14:36" ht="15.75">
      <c r="N576" s="14"/>
      <c r="AI576" s="5"/>
      <c r="AJ576" s="5"/>
    </row>
    <row r="577" spans="14:36" ht="15.75">
      <c r="N577" s="14"/>
      <c r="AI577" s="5"/>
      <c r="AJ577" s="5"/>
    </row>
    <row r="578" spans="14:36" ht="15.75">
      <c r="N578" s="14"/>
      <c r="AI578" s="5"/>
      <c r="AJ578" s="5"/>
    </row>
    <row r="579" spans="14:36" ht="15.75">
      <c r="N579" s="14"/>
      <c r="AI579" s="5"/>
      <c r="AJ579" s="5"/>
    </row>
    <row r="580" spans="14:36" ht="15.75">
      <c r="N580" s="14"/>
      <c r="AI580" s="5"/>
      <c r="AJ580" s="5"/>
    </row>
    <row r="581" spans="14:36" ht="15.75">
      <c r="N581" s="14"/>
      <c r="AI581" s="5"/>
      <c r="AJ581" s="5"/>
    </row>
    <row r="582" spans="14:36" ht="15.75">
      <c r="N582" s="14"/>
      <c r="AI582" s="5"/>
      <c r="AJ582" s="5"/>
    </row>
    <row r="583" spans="14:36" ht="15.75">
      <c r="N583" s="14"/>
      <c r="AI583" s="5"/>
      <c r="AJ583" s="5"/>
    </row>
    <row r="584" spans="14:36" ht="15.75">
      <c r="N584" s="14"/>
      <c r="AI584" s="5"/>
      <c r="AJ584" s="5"/>
    </row>
    <row r="585" spans="14:36" ht="15.75">
      <c r="N585" s="14"/>
      <c r="AI585" s="5"/>
      <c r="AJ585" s="5"/>
    </row>
    <row r="586" spans="14:36" ht="15.75">
      <c r="N586" s="14"/>
      <c r="AI586" s="5"/>
      <c r="AJ586" s="5"/>
    </row>
    <row r="587" spans="14:36" ht="15.75">
      <c r="N587" s="14"/>
      <c r="AI587" s="5"/>
      <c r="AJ587" s="5"/>
    </row>
    <row r="588" spans="14:36" ht="15.75">
      <c r="N588" s="14"/>
      <c r="AI588" s="5"/>
      <c r="AJ588" s="5"/>
    </row>
    <row r="589" spans="14:36" ht="15.75">
      <c r="N589" s="14"/>
      <c r="AI589" s="5"/>
      <c r="AJ589" s="5"/>
    </row>
    <row r="590" spans="14:36" ht="15.75">
      <c r="N590" s="14"/>
      <c r="AI590" s="5"/>
      <c r="AJ590" s="5"/>
    </row>
    <row r="591" spans="14:36" ht="15.75">
      <c r="N591" s="14"/>
      <c r="AI591" s="5"/>
      <c r="AJ591" s="5"/>
    </row>
    <row r="592" spans="14:36" ht="15.75">
      <c r="N592" s="14"/>
      <c r="AI592" s="5"/>
      <c r="AJ592" s="5"/>
    </row>
    <row r="593" spans="14:36" ht="15.75">
      <c r="N593" s="14"/>
      <c r="AI593" s="5"/>
      <c r="AJ593" s="5"/>
    </row>
    <row r="594" spans="14:36" ht="15.75">
      <c r="N594" s="14"/>
      <c r="AI594" s="5"/>
      <c r="AJ594" s="5"/>
    </row>
    <row r="595" spans="14:36" ht="15.75">
      <c r="N595" s="14"/>
      <c r="AI595" s="5"/>
      <c r="AJ595" s="5"/>
    </row>
    <row r="596" spans="14:36" ht="15.75">
      <c r="N596" s="14"/>
      <c r="AI596" s="5"/>
      <c r="AJ596" s="5"/>
    </row>
    <row r="597" spans="14:36" ht="15.75">
      <c r="N597" s="14"/>
      <c r="AI597" s="5"/>
      <c r="AJ597" s="5"/>
    </row>
    <row r="598" spans="14:36" ht="15.75">
      <c r="N598" s="14"/>
      <c r="AI598" s="5"/>
      <c r="AJ598" s="5"/>
    </row>
    <row r="599" spans="14:36" ht="15.75">
      <c r="N599" s="14"/>
      <c r="AI599" s="5"/>
      <c r="AJ599" s="5"/>
    </row>
    <row r="600" spans="14:36" ht="15.75">
      <c r="N600" s="14"/>
      <c r="AI600" s="5"/>
      <c r="AJ600" s="5"/>
    </row>
    <row r="601" spans="14:36" ht="15.75">
      <c r="N601" s="14"/>
      <c r="AI601" s="5"/>
      <c r="AJ601" s="5"/>
    </row>
    <row r="602" spans="14:36" ht="15.75">
      <c r="N602" s="14"/>
      <c r="AI602" s="5"/>
      <c r="AJ602" s="5"/>
    </row>
    <row r="603" spans="14:36" ht="15.75">
      <c r="N603" s="14"/>
      <c r="AI603" s="5"/>
      <c r="AJ603" s="5"/>
    </row>
    <row r="604" spans="14:36" ht="15.75">
      <c r="N604" s="14"/>
      <c r="AI604" s="5"/>
      <c r="AJ604" s="5"/>
    </row>
    <row r="605" spans="14:36" ht="15.75">
      <c r="N605" s="14"/>
      <c r="AI605" s="5"/>
      <c r="AJ605" s="5"/>
    </row>
    <row r="606" spans="14:36" ht="15.75">
      <c r="N606" s="14"/>
      <c r="AI606" s="5"/>
      <c r="AJ606" s="5"/>
    </row>
    <row r="607" spans="14:36" ht="15.75">
      <c r="N607" s="14"/>
      <c r="AI607" s="5"/>
      <c r="AJ607" s="5"/>
    </row>
    <row r="608" spans="14:36" ht="15.75">
      <c r="N608" s="14"/>
      <c r="AI608" s="5"/>
      <c r="AJ608" s="5"/>
    </row>
    <row r="609" spans="14:36" ht="15.75">
      <c r="N609" s="14"/>
      <c r="AI609" s="5"/>
      <c r="AJ609" s="5"/>
    </row>
    <row r="610" spans="14:36" ht="15.75">
      <c r="N610" s="14"/>
      <c r="AI610" s="5"/>
      <c r="AJ610" s="5"/>
    </row>
    <row r="611" spans="14:36" ht="15.75">
      <c r="N611" s="14"/>
      <c r="AI611" s="5"/>
      <c r="AJ611" s="5"/>
    </row>
    <row r="612" spans="14:36" ht="15.75">
      <c r="N612" s="14"/>
      <c r="AI612" s="5"/>
      <c r="AJ612" s="5"/>
    </row>
    <row r="613" spans="14:36" ht="15.75">
      <c r="N613" s="14"/>
      <c r="AI613" s="5"/>
      <c r="AJ613" s="5"/>
    </row>
    <row r="614" spans="14:36" ht="15.75">
      <c r="N614" s="14"/>
      <c r="AI614" s="5"/>
      <c r="AJ614" s="5"/>
    </row>
    <row r="615" spans="14:36" ht="15.75">
      <c r="N615" s="14"/>
      <c r="AI615" s="5"/>
      <c r="AJ615" s="5"/>
    </row>
    <row r="616" spans="14:36" ht="15.75">
      <c r="N616" s="14"/>
      <c r="AI616" s="5"/>
      <c r="AJ616" s="5"/>
    </row>
    <row r="617" spans="14:36" ht="15.75">
      <c r="N617" s="14"/>
      <c r="AI617" s="5"/>
      <c r="AJ617" s="5"/>
    </row>
    <row r="618" spans="14:36" ht="15.75">
      <c r="N618" s="14"/>
      <c r="AI618" s="5"/>
      <c r="AJ618" s="5"/>
    </row>
    <row r="619" spans="14:36" ht="15.75">
      <c r="N619" s="14"/>
      <c r="AI619" s="5"/>
      <c r="AJ619" s="5"/>
    </row>
    <row r="620" spans="14:36" ht="15.75">
      <c r="N620" s="14"/>
      <c r="AI620" s="5"/>
      <c r="AJ620" s="5"/>
    </row>
    <row r="621" spans="14:36" ht="15.75">
      <c r="N621" s="14"/>
      <c r="AI621" s="5"/>
      <c r="AJ621" s="5"/>
    </row>
    <row r="622" spans="14:36" ht="15.75">
      <c r="N622" s="14"/>
      <c r="AI622" s="5"/>
      <c r="AJ622" s="5"/>
    </row>
    <row r="623" spans="14:36" ht="15.75">
      <c r="N623" s="14"/>
      <c r="AI623" s="5"/>
      <c r="AJ623" s="5"/>
    </row>
    <row r="624" spans="14:36" ht="15.75">
      <c r="N624" s="14"/>
      <c r="AI624" s="5"/>
      <c r="AJ624" s="5"/>
    </row>
    <row r="625" spans="14:36" ht="15.75">
      <c r="N625" s="14"/>
      <c r="AI625" s="5"/>
      <c r="AJ625" s="5"/>
    </row>
    <row r="626" spans="14:36" ht="15.75">
      <c r="N626" s="14"/>
      <c r="AI626" s="5"/>
      <c r="AJ626" s="5"/>
    </row>
    <row r="627" spans="14:36" ht="15.75">
      <c r="N627" s="14"/>
      <c r="AI627" s="5"/>
      <c r="AJ627" s="5"/>
    </row>
    <row r="628" spans="14:36" ht="15.75">
      <c r="N628" s="14"/>
      <c r="AI628" s="5"/>
      <c r="AJ628" s="5"/>
    </row>
    <row r="629" spans="14:36" ht="15.75">
      <c r="N629" s="14"/>
      <c r="AI629" s="5"/>
      <c r="AJ629" s="5"/>
    </row>
    <row r="630" spans="14:36" ht="15.75">
      <c r="N630" s="14"/>
      <c r="AI630" s="5"/>
      <c r="AJ630" s="5"/>
    </row>
    <row r="631" spans="14:36" ht="15.75">
      <c r="N631" s="14"/>
      <c r="AI631" s="5"/>
      <c r="AJ631" s="5"/>
    </row>
    <row r="632" spans="14:36" ht="15.75">
      <c r="N632" s="14"/>
      <c r="AI632" s="5"/>
      <c r="AJ632" s="5"/>
    </row>
    <row r="633" spans="14:36" ht="15.75">
      <c r="N633" s="14"/>
      <c r="AI633" s="5"/>
      <c r="AJ633" s="5"/>
    </row>
    <row r="634" spans="14:36" ht="15.75">
      <c r="N634" s="14"/>
      <c r="AI634" s="5"/>
      <c r="AJ634" s="5"/>
    </row>
    <row r="635" spans="14:36" ht="15.75">
      <c r="N635" s="14"/>
      <c r="AI635" s="5"/>
      <c r="AJ635" s="5"/>
    </row>
    <row r="636" spans="14:36" ht="15.75">
      <c r="N636" s="14"/>
      <c r="AI636" s="5"/>
      <c r="AJ636" s="5"/>
    </row>
    <row r="637" spans="14:36" ht="15.75">
      <c r="N637" s="14"/>
      <c r="AI637" s="5"/>
      <c r="AJ637" s="5"/>
    </row>
    <row r="638" spans="14:36" ht="15.75">
      <c r="N638" s="14"/>
      <c r="AI638" s="5"/>
      <c r="AJ638" s="5"/>
    </row>
    <row r="639" spans="14:36" ht="15.75">
      <c r="N639" s="14"/>
      <c r="AI639" s="5"/>
      <c r="AJ639" s="5"/>
    </row>
    <row r="640" spans="14:36" ht="15.75">
      <c r="N640" s="14"/>
      <c r="AI640" s="5"/>
      <c r="AJ640" s="5"/>
    </row>
    <row r="641" spans="14:36" ht="15.75">
      <c r="N641" s="14"/>
      <c r="AI641" s="5"/>
      <c r="AJ641" s="5"/>
    </row>
    <row r="642" spans="14:36" ht="15.75">
      <c r="N642" s="14"/>
      <c r="AI642" s="5"/>
      <c r="AJ642" s="5"/>
    </row>
    <row r="643" spans="14:36" ht="15.75">
      <c r="N643" s="14"/>
      <c r="AI643" s="5"/>
      <c r="AJ643" s="5"/>
    </row>
    <row r="644" spans="14:36" ht="15.75">
      <c r="N644" s="14"/>
      <c r="AI644" s="5"/>
      <c r="AJ644" s="5"/>
    </row>
    <row r="645" spans="14:36" ht="15.75">
      <c r="N645" s="14"/>
      <c r="AI645" s="5"/>
      <c r="AJ645" s="5"/>
    </row>
    <row r="646" spans="14:36" ht="15.75">
      <c r="N646" s="14"/>
      <c r="AI646" s="5"/>
      <c r="AJ646" s="5"/>
    </row>
    <row r="647" spans="14:36" ht="15.75">
      <c r="N647" s="14"/>
      <c r="AI647" s="5"/>
      <c r="AJ647" s="5"/>
    </row>
    <row r="648" spans="14:36" ht="15.75">
      <c r="N648" s="14"/>
      <c r="AI648" s="5"/>
      <c r="AJ648" s="5"/>
    </row>
    <row r="649" spans="14:36" ht="15.75">
      <c r="N649" s="14"/>
      <c r="AI649" s="5"/>
      <c r="AJ649" s="5"/>
    </row>
    <row r="650" spans="14:36" ht="15.75">
      <c r="N650" s="14"/>
      <c r="AI650" s="5"/>
      <c r="AJ650" s="5"/>
    </row>
    <row r="651" spans="14:36" ht="15.75">
      <c r="N651" s="14"/>
      <c r="AI651" s="5"/>
      <c r="AJ651" s="5"/>
    </row>
    <row r="652" spans="14:36" ht="15.75">
      <c r="N652" s="14"/>
      <c r="AI652" s="5"/>
      <c r="AJ652" s="5"/>
    </row>
    <row r="653" spans="14:36" ht="15.75">
      <c r="N653" s="14"/>
      <c r="AI653" s="5"/>
      <c r="AJ653" s="5"/>
    </row>
    <row r="654" spans="14:36" ht="15.75">
      <c r="N654" s="14"/>
      <c r="AI654" s="5"/>
      <c r="AJ654" s="5"/>
    </row>
    <row r="655" spans="14:36" ht="15.75">
      <c r="N655" s="14"/>
      <c r="AI655" s="5"/>
      <c r="AJ655" s="5"/>
    </row>
    <row r="656" spans="14:36" ht="15.75">
      <c r="N656" s="14"/>
      <c r="AI656" s="5"/>
      <c r="AJ656" s="5"/>
    </row>
    <row r="657" spans="14:36" ht="15.75">
      <c r="N657" s="14"/>
      <c r="AI657" s="5"/>
      <c r="AJ657" s="5"/>
    </row>
    <row r="658" spans="14:36" ht="15.75">
      <c r="N658" s="14"/>
      <c r="AI658" s="5"/>
      <c r="AJ658" s="5"/>
    </row>
    <row r="659" spans="14:36" ht="15.75">
      <c r="N659" s="14"/>
      <c r="AI659" s="5"/>
      <c r="AJ659" s="5"/>
    </row>
    <row r="660" spans="14:36" ht="15.75">
      <c r="N660" s="14"/>
      <c r="AI660" s="5"/>
      <c r="AJ660" s="5"/>
    </row>
    <row r="661" spans="14:36" ht="15.75">
      <c r="N661" s="14"/>
      <c r="AI661" s="5"/>
      <c r="AJ661" s="5"/>
    </row>
    <row r="662" spans="14:36" ht="15.75">
      <c r="N662" s="14"/>
      <c r="AI662" s="5"/>
      <c r="AJ662" s="5"/>
    </row>
    <row r="663" spans="14:36" ht="15.75">
      <c r="N663" s="14"/>
      <c r="AI663" s="5"/>
      <c r="AJ663" s="5"/>
    </row>
    <row r="664" spans="14:36" ht="15.75">
      <c r="N664" s="14"/>
      <c r="AI664" s="5"/>
      <c r="AJ664" s="5"/>
    </row>
    <row r="665" spans="14:36" ht="15.75">
      <c r="N665" s="14"/>
      <c r="AI665" s="5"/>
      <c r="AJ665" s="5"/>
    </row>
    <row r="666" spans="14:36" ht="15.75">
      <c r="N666" s="14"/>
      <c r="AI666" s="5"/>
      <c r="AJ666" s="5"/>
    </row>
    <row r="667" spans="14:36" ht="15.75">
      <c r="N667" s="14"/>
      <c r="AI667" s="5"/>
      <c r="AJ667" s="5"/>
    </row>
    <row r="668" spans="14:36" ht="15.75">
      <c r="N668" s="14"/>
      <c r="AI668" s="5"/>
      <c r="AJ668" s="5"/>
    </row>
    <row r="669" spans="14:36" ht="15.75">
      <c r="N669" s="14"/>
      <c r="AI669" s="5"/>
      <c r="AJ669" s="5"/>
    </row>
    <row r="670" spans="14:36" ht="15.75">
      <c r="N670" s="14"/>
      <c r="AI670" s="5"/>
      <c r="AJ670" s="5"/>
    </row>
    <row r="671" spans="14:36" ht="15.75">
      <c r="N671" s="14"/>
      <c r="AI671" s="5"/>
      <c r="AJ671" s="5"/>
    </row>
    <row r="672" spans="14:36" ht="15.75">
      <c r="N672" s="14"/>
      <c r="AI672" s="5"/>
      <c r="AJ672" s="5"/>
    </row>
    <row r="673" spans="14:36" ht="15.75">
      <c r="N673" s="14"/>
      <c r="AI673" s="5"/>
      <c r="AJ673" s="5"/>
    </row>
    <row r="674" spans="14:36" ht="15.75">
      <c r="N674" s="14"/>
      <c r="AI674" s="5"/>
      <c r="AJ674" s="5"/>
    </row>
    <row r="675" spans="14:36" ht="15.75">
      <c r="N675" s="14"/>
      <c r="AI675" s="5"/>
      <c r="AJ675" s="5"/>
    </row>
    <row r="676" spans="14:36" ht="15.75">
      <c r="N676" s="14"/>
      <c r="AI676" s="5"/>
      <c r="AJ676" s="5"/>
    </row>
    <row r="677" spans="14:36" ht="15.75">
      <c r="N677" s="14"/>
      <c r="AI677" s="5"/>
      <c r="AJ677" s="5"/>
    </row>
    <row r="678" spans="14:36" ht="15.75">
      <c r="N678" s="14"/>
      <c r="AI678" s="5"/>
      <c r="AJ678" s="5"/>
    </row>
    <row r="679" spans="14:36" ht="15.75">
      <c r="N679" s="14"/>
      <c r="AI679" s="5"/>
      <c r="AJ679" s="5"/>
    </row>
    <row r="680" spans="14:36" ht="15.75">
      <c r="N680" s="14"/>
      <c r="AI680" s="5"/>
      <c r="AJ680" s="5"/>
    </row>
    <row r="681" spans="14:36" ht="15.75">
      <c r="N681" s="14"/>
      <c r="AI681" s="5"/>
      <c r="AJ681" s="5"/>
    </row>
    <row r="682" spans="14:36" ht="15.75">
      <c r="N682" s="14"/>
      <c r="AI682" s="5"/>
      <c r="AJ682" s="5"/>
    </row>
    <row r="683" spans="14:36" ht="15.75">
      <c r="N683" s="14"/>
      <c r="AJ683" s="5"/>
    </row>
    <row r="684" spans="14:36" ht="15.75">
      <c r="N684" s="14"/>
      <c r="AJ684" s="5"/>
    </row>
    <row r="685" spans="14:36" ht="15.75">
      <c r="N685" s="14"/>
      <c r="AJ685" s="5"/>
    </row>
    <row r="686" spans="14:36" ht="15.75">
      <c r="N686" s="14"/>
      <c r="AJ686" s="5"/>
    </row>
    <row r="687" spans="14:36" ht="15.75">
      <c r="N687" s="14"/>
      <c r="AJ687" s="5"/>
    </row>
    <row r="688" spans="14:36" ht="15.75">
      <c r="N688" s="14"/>
      <c r="AJ688" s="5"/>
    </row>
    <row r="689" spans="14:36" ht="15.75">
      <c r="N689" s="14"/>
      <c r="AJ689" s="5"/>
    </row>
    <row r="690" spans="14:36" ht="15.75">
      <c r="N690" s="14"/>
      <c r="AJ690" s="5"/>
    </row>
    <row r="691" spans="14:36" ht="15.75">
      <c r="N691" s="14"/>
      <c r="AJ691" s="5"/>
    </row>
    <row r="692" spans="14:36" ht="15.75">
      <c r="N692" s="14"/>
      <c r="AJ692" s="5"/>
    </row>
    <row r="693" spans="14:36" ht="15.75">
      <c r="N693" s="14"/>
      <c r="AJ693" s="5"/>
    </row>
    <row r="694" spans="14:36" ht="15.75">
      <c r="N694" s="14"/>
      <c r="AJ694" s="5"/>
    </row>
    <row r="695" spans="14:36" ht="15.75">
      <c r="N695" s="14"/>
      <c r="AJ695" s="5"/>
    </row>
    <row r="696" spans="14:36" ht="15.75">
      <c r="N696" s="14"/>
      <c r="AJ696" s="5"/>
    </row>
    <row r="697" spans="14:36" ht="15.75">
      <c r="N697" s="14"/>
      <c r="AJ697" s="5"/>
    </row>
    <row r="698" spans="14:36" ht="15.75">
      <c r="N698" s="14"/>
      <c r="AJ698" s="5"/>
    </row>
    <row r="699" spans="14:36" ht="15.75">
      <c r="N699" s="14"/>
      <c r="AJ699" s="5"/>
    </row>
    <row r="700" spans="14:36" ht="15.75">
      <c r="N700" s="14"/>
      <c r="AJ700" s="5"/>
    </row>
    <row r="701" spans="14:36" ht="15.75">
      <c r="N701" s="14"/>
      <c r="AJ701" s="5"/>
    </row>
    <row r="702" spans="14:36" ht="15.75">
      <c r="N702" s="14"/>
      <c r="AJ702" s="5"/>
    </row>
    <row r="703" spans="14:36" ht="15.75">
      <c r="N703" s="14"/>
      <c r="AJ703" s="5"/>
    </row>
    <row r="704" spans="14:36" ht="15.75">
      <c r="N704" s="14"/>
      <c r="AJ704" s="5"/>
    </row>
    <row r="705" spans="14:36" ht="15.75">
      <c r="N705" s="14"/>
      <c r="AJ705" s="5"/>
    </row>
    <row r="706" spans="14:36" ht="15.75">
      <c r="N706" s="14"/>
      <c r="AJ706" s="5"/>
    </row>
    <row r="707" spans="14:36" ht="15.75">
      <c r="N707" s="14"/>
      <c r="AJ707" s="5"/>
    </row>
    <row r="708" spans="14:36" ht="15.75">
      <c r="N708" s="14"/>
      <c r="AJ708" s="5"/>
    </row>
    <row r="709" spans="14:36" ht="15.75">
      <c r="N709" s="14"/>
      <c r="AJ709" s="5"/>
    </row>
    <row r="710" spans="14:36" ht="15.75">
      <c r="N710" s="14"/>
      <c r="AJ710" s="5"/>
    </row>
    <row r="711" spans="14:36" ht="15.75">
      <c r="N711" s="14"/>
      <c r="AJ711" s="5"/>
    </row>
    <row r="712" spans="14:36" ht="15.75">
      <c r="N712" s="14"/>
      <c r="AJ712" s="5"/>
    </row>
    <row r="713" spans="14:36" ht="15.75">
      <c r="N713" s="14"/>
      <c r="AJ713" s="5"/>
    </row>
    <row r="714" spans="14:36" ht="15.75">
      <c r="N714" s="14"/>
      <c r="AJ714" s="5"/>
    </row>
    <row r="715" spans="14:36" ht="15.75">
      <c r="N715" s="14"/>
      <c r="AJ715" s="5"/>
    </row>
    <row r="716" spans="14:36" ht="15.75">
      <c r="N716" s="14"/>
      <c r="AJ716" s="5"/>
    </row>
    <row r="717" spans="14:36" ht="15.75">
      <c r="N717" s="14"/>
      <c r="AJ717" s="5"/>
    </row>
    <row r="718" spans="14:36" ht="15.75">
      <c r="N718" s="14"/>
      <c r="AJ718" s="5"/>
    </row>
    <row r="719" spans="14:36" ht="15.75">
      <c r="N719" s="14"/>
      <c r="AJ719" s="5"/>
    </row>
    <row r="720" spans="14:36" ht="15.75">
      <c r="N720" s="14"/>
      <c r="AJ720" s="5"/>
    </row>
    <row r="721" spans="14:36" ht="15.75">
      <c r="N721" s="14"/>
      <c r="AJ721" s="5"/>
    </row>
    <row r="722" spans="14:36" ht="15.75">
      <c r="N722" s="14"/>
      <c r="AJ722" s="5"/>
    </row>
    <row r="723" spans="14:36" ht="15.75">
      <c r="N723" s="14"/>
      <c r="AJ723" s="5"/>
    </row>
    <row r="724" spans="14:36" ht="15.75">
      <c r="N724" s="14"/>
      <c r="AJ724" s="5"/>
    </row>
    <row r="725" spans="14:36" ht="15.75">
      <c r="N725" s="14"/>
      <c r="AJ725" s="5"/>
    </row>
    <row r="726" spans="14:36" ht="15.75">
      <c r="N726" s="14"/>
      <c r="AJ726" s="5"/>
    </row>
    <row r="727" spans="14:36" ht="15.75">
      <c r="N727" s="14"/>
      <c r="AJ727" s="5"/>
    </row>
    <row r="728" spans="14:36" ht="15.75">
      <c r="N728" s="14"/>
      <c r="AJ728" s="5"/>
    </row>
    <row r="729" spans="14:36" ht="15.75">
      <c r="N729" s="14"/>
      <c r="AJ729" s="5"/>
    </row>
    <row r="730" spans="14:36" ht="15.75">
      <c r="N730" s="14"/>
      <c r="AJ730" s="5"/>
    </row>
    <row r="731" spans="14:36" ht="15.75">
      <c r="N731" s="14"/>
      <c r="AJ731" s="5"/>
    </row>
    <row r="732" spans="14:36" ht="15.75">
      <c r="N732" s="14"/>
      <c r="AJ732" s="5"/>
    </row>
    <row r="733" spans="14:36" ht="15.75">
      <c r="N733" s="14"/>
      <c r="AJ733" s="5"/>
    </row>
    <row r="734" spans="14:36" ht="15.75">
      <c r="N734" s="14"/>
      <c r="AJ734" s="5"/>
    </row>
    <row r="735" spans="14:36" ht="15.75">
      <c r="N735" s="14"/>
      <c r="AJ735" s="5"/>
    </row>
    <row r="736" spans="14:36" ht="15.75">
      <c r="N736" s="14"/>
      <c r="AJ736" s="5"/>
    </row>
    <row r="737" spans="14:36" ht="15.75">
      <c r="N737" s="14"/>
      <c r="AJ737" s="5"/>
    </row>
    <row r="738" spans="14:36" ht="15.75">
      <c r="N738" s="14"/>
      <c r="AJ738" s="5"/>
    </row>
    <row r="739" spans="14:36" ht="15.75">
      <c r="N739" s="14"/>
      <c r="AJ739" s="5"/>
    </row>
    <row r="740" spans="14:36" ht="15.75">
      <c r="N740" s="14"/>
      <c r="AJ740" s="5"/>
    </row>
    <row r="741" spans="14:36" ht="15.75">
      <c r="N741" s="14"/>
      <c r="AJ741" s="5"/>
    </row>
    <row r="742" spans="14:36" ht="15.75">
      <c r="N742" s="14"/>
      <c r="AJ742" s="5"/>
    </row>
    <row r="743" spans="14:36" ht="15.75">
      <c r="N743" s="14"/>
      <c r="AJ743" s="5"/>
    </row>
    <row r="744" spans="14:36" ht="15.75">
      <c r="N744" s="14"/>
      <c r="AJ744" s="5"/>
    </row>
    <row r="745" spans="14:36" ht="15.75">
      <c r="N745" s="14"/>
      <c r="AJ745" s="5"/>
    </row>
    <row r="746" spans="14:36" ht="15.75">
      <c r="N746" s="14"/>
      <c r="AJ746" s="5"/>
    </row>
    <row r="747" spans="14:36" ht="15.75">
      <c r="N747" s="14"/>
      <c r="AJ747" s="5"/>
    </row>
    <row r="748" spans="14:36" ht="15.75">
      <c r="N748" s="14"/>
      <c r="AJ748" s="5"/>
    </row>
    <row r="749" spans="14:36" ht="15.75">
      <c r="N749" s="14"/>
      <c r="AJ749" s="5"/>
    </row>
    <row r="750" spans="14:36" ht="15.75">
      <c r="N750" s="14"/>
      <c r="AJ750" s="5"/>
    </row>
    <row r="751" spans="14:36" ht="15.75">
      <c r="N751" s="14"/>
      <c r="AJ751" s="5"/>
    </row>
    <row r="752" spans="14:36" ht="15.75">
      <c r="N752" s="14"/>
      <c r="AJ752" s="5"/>
    </row>
    <row r="753" spans="14:36" ht="15.75">
      <c r="N753" s="14"/>
      <c r="AJ753" s="5"/>
    </row>
    <row r="754" spans="14:36" ht="15.75">
      <c r="N754" s="14"/>
      <c r="AJ754" s="5"/>
    </row>
    <row r="755" spans="14:36" ht="15.75">
      <c r="N755" s="14"/>
      <c r="AJ755" s="5"/>
    </row>
    <row r="756" spans="14:36" ht="15.75">
      <c r="N756" s="14"/>
      <c r="AJ756" s="5"/>
    </row>
    <row r="757" spans="14:36" ht="15.75">
      <c r="N757" s="14"/>
      <c r="AJ757" s="5"/>
    </row>
    <row r="758" spans="14:36" ht="15.75">
      <c r="N758" s="14"/>
      <c r="AJ758" s="5"/>
    </row>
    <row r="759" spans="14:36" ht="15.75">
      <c r="N759" s="14"/>
      <c r="AJ759" s="5"/>
    </row>
    <row r="760" spans="14:36" ht="15.75">
      <c r="N760" s="14"/>
      <c r="AJ760" s="5"/>
    </row>
    <row r="761" spans="14:36" ht="15.75">
      <c r="N761" s="14"/>
      <c r="AJ761" s="5"/>
    </row>
    <row r="762" spans="14:36" ht="15.75">
      <c r="N762" s="14"/>
      <c r="AJ762" s="5"/>
    </row>
    <row r="763" spans="14:36" ht="15.75">
      <c r="N763" s="14"/>
      <c r="AJ763" s="5"/>
    </row>
    <row r="764" spans="14:36" ht="15.75">
      <c r="N764" s="14"/>
      <c r="AJ764" s="5"/>
    </row>
    <row r="765" spans="14:36" ht="15.75">
      <c r="N765" s="14"/>
      <c r="AJ765" s="5"/>
    </row>
    <row r="766" spans="14:36" ht="15.75">
      <c r="N766" s="14"/>
      <c r="AJ766" s="5"/>
    </row>
    <row r="767" spans="14:36" ht="15.75">
      <c r="N767" s="14"/>
      <c r="AJ767" s="5"/>
    </row>
    <row r="768" spans="14:36" ht="15.75">
      <c r="N768" s="14"/>
      <c r="AJ768" s="5"/>
    </row>
    <row r="769" spans="14:36" ht="15.75">
      <c r="N769" s="14"/>
      <c r="AJ769" s="5"/>
    </row>
    <row r="770" spans="14:36" ht="15.75">
      <c r="N770" s="14"/>
      <c r="AJ770" s="5"/>
    </row>
    <row r="771" spans="14:36" ht="15.75">
      <c r="N771" s="14"/>
      <c r="AJ771" s="5"/>
    </row>
    <row r="772" spans="14:36" ht="15.75">
      <c r="N772" s="14"/>
      <c r="AJ772" s="5"/>
    </row>
    <row r="773" spans="14:36" ht="15.75">
      <c r="N773" s="14"/>
      <c r="AJ773" s="5"/>
    </row>
    <row r="774" spans="14:36" ht="15.75">
      <c r="N774" s="14"/>
      <c r="AJ774" s="5"/>
    </row>
    <row r="775" spans="14:36" ht="15.75">
      <c r="N775" s="14"/>
      <c r="AJ775" s="5"/>
    </row>
    <row r="776" spans="14:36" ht="15.75">
      <c r="N776" s="14"/>
      <c r="AJ776" s="5"/>
    </row>
    <row r="777" spans="14:36" ht="15.75">
      <c r="N777" s="14"/>
      <c r="AJ777" s="5"/>
    </row>
    <row r="778" spans="14:36" ht="15.75">
      <c r="N778" s="14"/>
      <c r="AJ778" s="5"/>
    </row>
    <row r="779" spans="14:36" ht="15.75">
      <c r="N779" s="14"/>
      <c r="AJ779" s="5"/>
    </row>
    <row r="780" spans="14:36" ht="15.75">
      <c r="N780" s="14"/>
      <c r="AJ780" s="5"/>
    </row>
    <row r="781" spans="14:36" ht="15.75">
      <c r="N781" s="14"/>
      <c r="AJ781" s="5"/>
    </row>
    <row r="782" spans="14:36" ht="15.75">
      <c r="N782" s="14"/>
      <c r="AJ782" s="5"/>
    </row>
    <row r="783" spans="14:36" ht="15.75">
      <c r="N783" s="14"/>
      <c r="AJ783" s="5"/>
    </row>
    <row r="784" spans="14:36" ht="15.75">
      <c r="N784" s="14"/>
      <c r="AJ784" s="5"/>
    </row>
    <row r="785" spans="14:36" ht="15.75">
      <c r="N785" s="14"/>
      <c r="AJ785" s="5"/>
    </row>
    <row r="786" spans="14:36" ht="15.75">
      <c r="N786" s="14"/>
      <c r="AJ786" s="5"/>
    </row>
    <row r="787" spans="14:36" ht="15.75">
      <c r="N787" s="14"/>
      <c r="AJ787" s="5"/>
    </row>
    <row r="788" spans="14:36" ht="15.75">
      <c r="N788" s="14"/>
      <c r="AJ788" s="5"/>
    </row>
    <row r="789" spans="14:36" ht="15.75">
      <c r="N789" s="14"/>
      <c r="AJ789" s="5"/>
    </row>
    <row r="790" spans="14:36" ht="15.75">
      <c r="N790" s="14"/>
      <c r="AJ790" s="5"/>
    </row>
    <row r="791" spans="14:36" ht="15.75">
      <c r="N791" s="14"/>
      <c r="AJ791" s="5"/>
    </row>
    <row r="792" spans="14:36" ht="15.75">
      <c r="N792" s="14"/>
      <c r="AJ792" s="5"/>
    </row>
    <row r="793" spans="14:36" ht="15.75">
      <c r="N793" s="14"/>
      <c r="AJ793" s="5"/>
    </row>
    <row r="794" spans="14:36" ht="15.75">
      <c r="N794" s="14"/>
      <c r="AJ794" s="5"/>
    </row>
    <row r="795" spans="14:36" ht="15.75">
      <c r="N795" s="14"/>
      <c r="AJ795" s="5"/>
    </row>
    <row r="796" spans="14:36" ht="15.75">
      <c r="N796" s="14"/>
      <c r="AJ796" s="5"/>
    </row>
    <row r="797" spans="14:36" ht="15.75">
      <c r="N797" s="14"/>
      <c r="AJ797" s="5"/>
    </row>
    <row r="798" spans="14:36" ht="15.75">
      <c r="N798" s="14"/>
      <c r="AJ798" s="5"/>
    </row>
    <row r="799" spans="14:36" ht="15.75">
      <c r="N799" s="14"/>
      <c r="AJ799" s="5"/>
    </row>
    <row r="800" spans="14:36" ht="15.75">
      <c r="N800" s="14"/>
      <c r="AJ800" s="5"/>
    </row>
    <row r="801" spans="14:36" ht="15.75">
      <c r="N801" s="14"/>
      <c r="AJ801" s="5"/>
    </row>
    <row r="802" spans="14:36" ht="15.75">
      <c r="N802" s="14"/>
      <c r="AJ802" s="5"/>
    </row>
    <row r="803" spans="14:36" ht="15.75">
      <c r="N803" s="14"/>
      <c r="AJ803" s="5"/>
    </row>
    <row r="804" spans="14:36" ht="15.75">
      <c r="N804" s="14"/>
      <c r="AJ804" s="5"/>
    </row>
    <row r="805" spans="14:36" ht="15.75">
      <c r="N805" s="14"/>
      <c r="AJ805" s="5"/>
    </row>
    <row r="806" spans="14:36" ht="15.75">
      <c r="N806" s="14"/>
      <c r="AJ806" s="5"/>
    </row>
    <row r="807" spans="14:36" ht="15.75">
      <c r="N807" s="14"/>
      <c r="AJ807" s="5"/>
    </row>
    <row r="808" spans="14:36" ht="15.75">
      <c r="N808" s="14"/>
      <c r="AJ808" s="5"/>
    </row>
    <row r="809" spans="14:36" ht="15.75">
      <c r="N809" s="14"/>
      <c r="AJ809" s="5"/>
    </row>
    <row r="810" spans="14:36" ht="15.75">
      <c r="N810" s="14"/>
      <c r="AJ810" s="5"/>
    </row>
    <row r="811" spans="14:36" ht="15.75">
      <c r="N811" s="14"/>
      <c r="AJ811" s="5"/>
    </row>
    <row r="812" spans="14:36" ht="15.75">
      <c r="N812" s="14"/>
      <c r="AJ812" s="5"/>
    </row>
    <row r="813" spans="14:36" ht="15.75">
      <c r="N813" s="14"/>
      <c r="AJ813" s="5"/>
    </row>
    <row r="814" spans="14:36" ht="15.75">
      <c r="N814" s="14"/>
      <c r="AJ814" s="5"/>
    </row>
    <row r="815" spans="14:36" ht="15.75">
      <c r="N815" s="14"/>
      <c r="AJ815" s="5"/>
    </row>
    <row r="816" spans="14:36" ht="15.75">
      <c r="N816" s="14"/>
      <c r="AJ816" s="5"/>
    </row>
    <row r="817" spans="14:36" ht="15.75">
      <c r="N817" s="14"/>
      <c r="AJ817" s="5"/>
    </row>
    <row r="818" spans="14:36" ht="15.75">
      <c r="N818" s="14"/>
      <c r="AJ818" s="5"/>
    </row>
    <row r="819" spans="14:36" ht="15.75">
      <c r="N819" s="14"/>
      <c r="AJ819" s="5"/>
    </row>
    <row r="820" spans="14:36" ht="15.75">
      <c r="N820" s="14"/>
      <c r="AJ820" s="5"/>
    </row>
    <row r="821" spans="14:36" ht="15.75">
      <c r="N821" s="14"/>
      <c r="AJ821" s="5"/>
    </row>
    <row r="822" spans="14:36" ht="15.75">
      <c r="N822" s="14"/>
      <c r="AJ822" s="5"/>
    </row>
    <row r="823" spans="14:36" ht="15.75">
      <c r="N823" s="14"/>
      <c r="AJ823" s="5"/>
    </row>
  </sheetData>
  <sheetProtection/>
  <mergeCells count="24">
    <mergeCell ref="A5:H5"/>
    <mergeCell ref="G12:G15"/>
    <mergeCell ref="A6:A7"/>
    <mergeCell ref="E6:H6"/>
    <mergeCell ref="D6:D7"/>
    <mergeCell ref="A12:A15"/>
    <mergeCell ref="B6:B7"/>
    <mergeCell ref="F12:F15"/>
    <mergeCell ref="A71:H71"/>
    <mergeCell ref="A17:H17"/>
    <mergeCell ref="A26:H26"/>
    <mergeCell ref="A10:A11"/>
    <mergeCell ref="A40:H40"/>
    <mergeCell ref="C10:H10"/>
    <mergeCell ref="F1:H2"/>
    <mergeCell ref="F3:H3"/>
    <mergeCell ref="A9:H9"/>
    <mergeCell ref="A129:H129"/>
    <mergeCell ref="C6:C7"/>
    <mergeCell ref="D12:D15"/>
    <mergeCell ref="E12:E15"/>
    <mergeCell ref="H12:H15"/>
    <mergeCell ref="C12:C15"/>
    <mergeCell ref="B12:B15"/>
  </mergeCells>
  <printOptions/>
  <pageMargins left="0.984251968503937" right="0.35433070866141736" top="0.56" bottom="0.3937007874015748" header="0.11811023622047245" footer="0.11811023622047245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2017-01-13T12:53:11Z</cp:lastPrinted>
  <dcterms:created xsi:type="dcterms:W3CDTF">1996-10-08T23:32:33Z</dcterms:created>
  <dcterms:modified xsi:type="dcterms:W3CDTF">2017-01-13T14:39:54Z</dcterms:modified>
  <cp:category/>
  <cp:version/>
  <cp:contentType/>
  <cp:contentStatus/>
</cp:coreProperties>
</file>